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trlProps/ctrlProp2.xml" ContentType="application/vnd.ms-excel.controlproperties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2e8d1adc01e6f04/Documents/Ditton Priors/ditton priors/Speed data nov 2023/"/>
    </mc:Choice>
  </mc:AlternateContent>
  <xr:revisionPtr revIDLastSave="0" documentId="8_{1AE2DB03-32AB-4F6C-AE23-F27911376A15}" xr6:coauthVersionLast="47" xr6:coauthVersionMax="47" xr10:uidLastSave="{00000000-0000-0000-0000-000000000000}"/>
  <bookViews>
    <workbookView xWindow="-110" yWindow="-110" windowWidth="19420" windowHeight="10300" tabRatio="904" xr2:uid="{00000000-000D-0000-FFFF-FFFF00000000}"/>
  </bookViews>
  <sheets>
    <sheet name="Dashboard" sheetId="46" r:id="rId1"/>
    <sheet name="15m Total Volumes" sheetId="54" r:id="rId2"/>
    <sheet name="1hr Volumes" sheetId="52" r:id="rId3"/>
    <sheet name="Classed Volumes" sheetId="55" r:id="rId4"/>
    <sheet name="Classed Summary" sheetId="51" r:id="rId5"/>
    <sheet name="Speed Data" sheetId="53" r:id="rId6"/>
    <sheet name="Speed Summary" sheetId="50" r:id="rId7"/>
    <sheet name="Values" sheetId="60" state="hidden" r:id="rId8"/>
  </sheets>
  <definedNames>
    <definedName name="Class">#REF!:INDEX(#REF!,#REF!)</definedName>
    <definedName name="Date">#REF!:INDEX(#REF!,#REF!)</definedName>
    <definedName name="DayDirTime15">#REF!:INDEX(#REF!,COUNTA(#REF!))</definedName>
    <definedName name="DayDirTime1hr">#REF!:INDEX(#REF!,COUNTA(#REF!))</definedName>
    <definedName name="DayNo">#REF!:INDEX(#REF!,#REF!)</definedName>
    <definedName name="Direction">#REF!:INDEX(#REF!,#REF!)</definedName>
    <definedName name="Speed">#REF!:INDEX(#REF!,#REF!)</definedName>
    <definedName name="SpeedBin">#REF!:INDEX(#REF!,#REF!)</definedName>
    <definedName name="Time">#REF!:INDEX(#REF!,#REF!)</definedName>
    <definedName name="Time15min">#REF!:INDEX(#REF!,#REF!)</definedName>
    <definedName name="Time1hr">#REF!:INDEX(#REF!,#REF!)</definedName>
    <definedName name="UseData">#REF!:INDEX(#REF!,#REF!)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51" l="1"/>
  <c r="A73" i="51"/>
  <c r="A72" i="51"/>
  <c r="A71" i="51"/>
  <c r="A70" i="51"/>
  <c r="A69" i="51"/>
  <c r="A68" i="51"/>
  <c r="A67" i="51"/>
  <c r="A66" i="51"/>
  <c r="A65" i="51"/>
  <c r="A64" i="51"/>
  <c r="A63" i="51"/>
  <c r="A62" i="51"/>
  <c r="A61" i="51"/>
  <c r="A60" i="51"/>
  <c r="A59" i="51"/>
  <c r="A58" i="51"/>
  <c r="A57" i="51"/>
  <c r="J5" i="52" l="1"/>
  <c r="J4" i="52"/>
  <c r="J3" i="52"/>
  <c r="J2" i="52"/>
  <c r="J3" i="46" l="1"/>
  <c r="U7" i="46" s="1"/>
  <c r="G10" i="46" l="1"/>
  <c r="G18" i="46" l="1"/>
  <c r="B9" i="51"/>
  <c r="G11" i="46"/>
  <c r="J9" i="51" s="1"/>
  <c r="B18" i="55" l="1"/>
  <c r="B19" i="55" s="1"/>
  <c r="B20" i="55" s="1"/>
  <c r="B21" i="55" s="1"/>
  <c r="B22" i="55" s="1"/>
  <c r="B23" i="55" s="1"/>
  <c r="B24" i="55" s="1"/>
  <c r="B25" i="55" s="1"/>
  <c r="B26" i="55" s="1"/>
  <c r="B27" i="55" s="1"/>
  <c r="B28" i="55" s="1"/>
  <c r="B29" i="55" s="1"/>
  <c r="B30" i="55" s="1"/>
  <c r="B31" i="55" s="1"/>
  <c r="B32" i="55" s="1"/>
  <c r="B33" i="55" s="1"/>
  <c r="B34" i="55" s="1"/>
  <c r="B35" i="55" s="1"/>
  <c r="B36" i="55" s="1"/>
  <c r="B37" i="55" s="1"/>
  <c r="B38" i="55" s="1"/>
  <c r="B39" i="55" s="1"/>
  <c r="B40" i="55" s="1"/>
  <c r="B41" i="55" s="1"/>
  <c r="B42" i="55" s="1"/>
  <c r="B43" i="55" s="1"/>
  <c r="B44" i="55" s="1"/>
  <c r="B45" i="55" s="1"/>
  <c r="B46" i="55" s="1"/>
  <c r="B47" i="55" s="1"/>
  <c r="B48" i="55" s="1"/>
  <c r="B49" i="55" s="1"/>
  <c r="B50" i="55" s="1"/>
  <c r="B51" i="55" s="1"/>
  <c r="B52" i="55" s="1"/>
  <c r="B53" i="55" s="1"/>
  <c r="B54" i="55" s="1"/>
  <c r="B55" i="55" s="1"/>
  <c r="B56" i="55" s="1"/>
  <c r="B57" i="55" s="1"/>
  <c r="B58" i="55" s="1"/>
  <c r="B59" i="55" s="1"/>
  <c r="B60" i="55" s="1"/>
  <c r="B61" i="55" s="1"/>
  <c r="B62" i="55" s="1"/>
  <c r="B63" i="55" s="1"/>
  <c r="B64" i="55" s="1"/>
  <c r="B65" i="55" s="1"/>
  <c r="B66" i="55" s="1"/>
  <c r="B67" i="55" s="1"/>
  <c r="B68" i="55" s="1"/>
  <c r="B69" i="55" s="1"/>
  <c r="B70" i="55" s="1"/>
  <c r="B71" i="55" s="1"/>
  <c r="B72" i="55" s="1"/>
  <c r="B73" i="55" s="1"/>
  <c r="B74" i="55" s="1"/>
  <c r="B75" i="55" s="1"/>
  <c r="B76" i="55" s="1"/>
  <c r="B77" i="55" s="1"/>
  <c r="B78" i="55" s="1"/>
  <c r="B79" i="55" s="1"/>
  <c r="B80" i="55" s="1"/>
  <c r="B81" i="55" s="1"/>
  <c r="B82" i="55" s="1"/>
  <c r="B83" i="55" s="1"/>
  <c r="B84" i="55" s="1"/>
  <c r="B85" i="55" s="1"/>
  <c r="B86" i="55" s="1"/>
  <c r="B87" i="55" s="1"/>
  <c r="B88" i="55" s="1"/>
  <c r="B89" i="55" s="1"/>
  <c r="B90" i="55" s="1"/>
  <c r="B91" i="55" s="1"/>
  <c r="B92" i="55" s="1"/>
  <c r="B93" i="55" s="1"/>
  <c r="B94" i="55" s="1"/>
  <c r="B95" i="55" s="1"/>
  <c r="B96" i="55" s="1"/>
  <c r="B97" i="55" s="1"/>
  <c r="B98" i="55" s="1"/>
  <c r="B99" i="55" s="1"/>
  <c r="B100" i="55" s="1"/>
  <c r="B101" i="55" s="1"/>
  <c r="B102" i="55" s="1"/>
  <c r="B103" i="55" s="1"/>
  <c r="B104" i="55" s="1"/>
  <c r="B105" i="55" s="1"/>
  <c r="B106" i="55" s="1"/>
  <c r="B107" i="55" s="1"/>
  <c r="B108" i="55" s="1"/>
  <c r="B109" i="55" s="1"/>
  <c r="B110" i="55" s="1"/>
  <c r="B111" i="55" s="1"/>
  <c r="B112" i="55" s="1"/>
  <c r="J5" i="54"/>
  <c r="J4" i="54"/>
  <c r="J3" i="54"/>
  <c r="J2" i="54"/>
  <c r="BA3" i="55"/>
  <c r="AR250" i="55"/>
  <c r="AQ250" i="55"/>
  <c r="AP250" i="55"/>
  <c r="AO250" i="55"/>
  <c r="AN250" i="55"/>
  <c r="AM250" i="55"/>
  <c r="AL250" i="55"/>
  <c r="AK250" i="55"/>
  <c r="AJ250" i="55"/>
  <c r="AI250" i="55"/>
  <c r="AH250" i="55"/>
  <c r="AG250" i="55"/>
  <c r="AF250" i="55" s="1"/>
  <c r="AR249" i="55"/>
  <c r="AQ249" i="55"/>
  <c r="AP249" i="55"/>
  <c r="AO249" i="55"/>
  <c r="AN249" i="55"/>
  <c r="AM249" i="55"/>
  <c r="AL249" i="55"/>
  <c r="AK249" i="55"/>
  <c r="AJ249" i="55"/>
  <c r="AI249" i="55"/>
  <c r="AH249" i="55"/>
  <c r="AG249" i="55"/>
  <c r="AF249" i="55" s="1"/>
  <c r="AR248" i="55"/>
  <c r="AQ248" i="55"/>
  <c r="AP248" i="55"/>
  <c r="AO248" i="55"/>
  <c r="AN248" i="55"/>
  <c r="AM248" i="55"/>
  <c r="AL248" i="55"/>
  <c r="AK248" i="55"/>
  <c r="AJ248" i="55"/>
  <c r="AI248" i="55"/>
  <c r="AH248" i="55"/>
  <c r="AG248" i="55"/>
  <c r="AF248" i="55" s="1"/>
  <c r="AR247" i="55"/>
  <c r="AQ247" i="55"/>
  <c r="AP247" i="55"/>
  <c r="AO247" i="55"/>
  <c r="AN247" i="55"/>
  <c r="AM247" i="55"/>
  <c r="AL247" i="55"/>
  <c r="AK247" i="55"/>
  <c r="AJ247" i="55"/>
  <c r="AI247" i="55"/>
  <c r="AH247" i="55"/>
  <c r="AG247" i="55"/>
  <c r="AF247" i="55" s="1"/>
  <c r="AR246" i="55"/>
  <c r="AQ246" i="55"/>
  <c r="AP246" i="55"/>
  <c r="AO246" i="55"/>
  <c r="AN246" i="55"/>
  <c r="AM246" i="55"/>
  <c r="AL246" i="55"/>
  <c r="AK246" i="55"/>
  <c r="AJ246" i="55"/>
  <c r="AI246" i="55"/>
  <c r="AH246" i="55"/>
  <c r="AG246" i="55"/>
  <c r="AF246" i="55" s="1"/>
  <c r="AR245" i="55"/>
  <c r="AQ245" i="55"/>
  <c r="AP245" i="55"/>
  <c r="AO245" i="55"/>
  <c r="AN245" i="55"/>
  <c r="AM245" i="55"/>
  <c r="AL245" i="55"/>
  <c r="AK245" i="55"/>
  <c r="AJ245" i="55"/>
  <c r="AI245" i="55"/>
  <c r="AH245" i="55"/>
  <c r="AG245" i="55"/>
  <c r="AF245" i="55" s="1"/>
  <c r="AR244" i="55"/>
  <c r="AQ244" i="55"/>
  <c r="AP244" i="55"/>
  <c r="AO244" i="55"/>
  <c r="AN244" i="55"/>
  <c r="AM244" i="55"/>
  <c r="AL244" i="55"/>
  <c r="AK244" i="55"/>
  <c r="AJ244" i="55"/>
  <c r="AI244" i="55"/>
  <c r="AH244" i="55"/>
  <c r="AG244" i="55"/>
  <c r="AF244" i="55" s="1"/>
  <c r="AR243" i="55"/>
  <c r="AQ243" i="55"/>
  <c r="AP243" i="55"/>
  <c r="AO243" i="55"/>
  <c r="AN243" i="55"/>
  <c r="AM243" i="55"/>
  <c r="AL243" i="55"/>
  <c r="AK243" i="55"/>
  <c r="AJ243" i="55"/>
  <c r="AI243" i="55"/>
  <c r="AH243" i="55"/>
  <c r="AG243" i="55"/>
  <c r="AF243" i="55" s="1"/>
  <c r="AR242" i="55"/>
  <c r="AQ242" i="55"/>
  <c r="AP242" i="55"/>
  <c r="AO242" i="55"/>
  <c r="AN242" i="55"/>
  <c r="AM242" i="55"/>
  <c r="AL242" i="55"/>
  <c r="AK242" i="55"/>
  <c r="AJ242" i="55"/>
  <c r="AI242" i="55"/>
  <c r="AH242" i="55"/>
  <c r="AG242" i="55"/>
  <c r="AF242" i="55" s="1"/>
  <c r="AR241" i="55"/>
  <c r="AQ241" i="55"/>
  <c r="AP241" i="55"/>
  <c r="AO241" i="55"/>
  <c r="AN241" i="55"/>
  <c r="AM241" i="55"/>
  <c r="AL241" i="55"/>
  <c r="AK241" i="55"/>
  <c r="AJ241" i="55"/>
  <c r="AI241" i="55"/>
  <c r="AH241" i="55"/>
  <c r="AG241" i="55"/>
  <c r="AF241" i="55" s="1"/>
  <c r="AR240" i="55"/>
  <c r="AQ240" i="55"/>
  <c r="AP240" i="55"/>
  <c r="AO240" i="55"/>
  <c r="AN240" i="55"/>
  <c r="AM240" i="55"/>
  <c r="AL240" i="55"/>
  <c r="AK240" i="55"/>
  <c r="AJ240" i="55"/>
  <c r="AI240" i="55"/>
  <c r="AH240" i="55"/>
  <c r="AG240" i="55"/>
  <c r="AF240" i="55" s="1"/>
  <c r="AR239" i="55"/>
  <c r="AQ239" i="55"/>
  <c r="AP239" i="55"/>
  <c r="AO239" i="55"/>
  <c r="AN239" i="55"/>
  <c r="AM239" i="55"/>
  <c r="AL239" i="55"/>
  <c r="AK239" i="55"/>
  <c r="AJ239" i="55"/>
  <c r="AI239" i="55"/>
  <c r="AH239" i="55"/>
  <c r="AG239" i="55"/>
  <c r="AF239" i="55" s="1"/>
  <c r="AR238" i="55"/>
  <c r="AQ238" i="55"/>
  <c r="AP238" i="55"/>
  <c r="AO238" i="55"/>
  <c r="AN238" i="55"/>
  <c r="AM238" i="55"/>
  <c r="AL238" i="55"/>
  <c r="AK238" i="55"/>
  <c r="AJ238" i="55"/>
  <c r="AI238" i="55"/>
  <c r="AH238" i="55"/>
  <c r="AG238" i="55"/>
  <c r="AF238" i="55" s="1"/>
  <c r="AR237" i="55"/>
  <c r="AQ237" i="55"/>
  <c r="AP237" i="55"/>
  <c r="AO237" i="55"/>
  <c r="AN237" i="55"/>
  <c r="AM237" i="55"/>
  <c r="AL237" i="55"/>
  <c r="AK237" i="55"/>
  <c r="AJ237" i="55"/>
  <c r="AI237" i="55"/>
  <c r="AH237" i="55"/>
  <c r="AG237" i="55"/>
  <c r="AF237" i="55" s="1"/>
  <c r="AR236" i="55"/>
  <c r="AQ236" i="55"/>
  <c r="AP236" i="55"/>
  <c r="AO236" i="55"/>
  <c r="AN236" i="55"/>
  <c r="AM236" i="55"/>
  <c r="AL236" i="55"/>
  <c r="AK236" i="55"/>
  <c r="AJ236" i="55"/>
  <c r="AI236" i="55"/>
  <c r="AH236" i="55"/>
  <c r="AG236" i="55"/>
  <c r="AF236" i="55" s="1"/>
  <c r="AR235" i="55"/>
  <c r="AQ235" i="55"/>
  <c r="AP235" i="55"/>
  <c r="AO235" i="55"/>
  <c r="AN235" i="55"/>
  <c r="AM235" i="55"/>
  <c r="AL235" i="55"/>
  <c r="AK235" i="55"/>
  <c r="AJ235" i="55"/>
  <c r="AI235" i="55"/>
  <c r="AH235" i="55"/>
  <c r="AG235" i="55"/>
  <c r="AF235" i="55" s="1"/>
  <c r="AR232" i="55"/>
  <c r="AQ232" i="55"/>
  <c r="AP232" i="55"/>
  <c r="AO232" i="55"/>
  <c r="AN232" i="55"/>
  <c r="AM232" i="55"/>
  <c r="AL232" i="55"/>
  <c r="AK232" i="55"/>
  <c r="AJ232" i="55"/>
  <c r="AI232" i="55"/>
  <c r="AH232" i="55"/>
  <c r="AG232" i="55"/>
  <c r="AF232" i="55" s="1"/>
  <c r="AR231" i="55"/>
  <c r="AQ231" i="55"/>
  <c r="AP231" i="55"/>
  <c r="AO231" i="55"/>
  <c r="AN231" i="55"/>
  <c r="AM231" i="55"/>
  <c r="AL231" i="55"/>
  <c r="AK231" i="55"/>
  <c r="AJ231" i="55"/>
  <c r="AI231" i="55"/>
  <c r="AH231" i="55"/>
  <c r="AG231" i="55"/>
  <c r="AF231" i="55" s="1"/>
  <c r="AR230" i="55"/>
  <c r="AQ230" i="55"/>
  <c r="AP230" i="55"/>
  <c r="AO230" i="55"/>
  <c r="AN230" i="55"/>
  <c r="AM230" i="55"/>
  <c r="AL230" i="55"/>
  <c r="AK230" i="55"/>
  <c r="AJ230" i="55"/>
  <c r="AI230" i="55"/>
  <c r="AH230" i="55"/>
  <c r="AG230" i="55"/>
  <c r="AF230" i="55" s="1"/>
  <c r="AR229" i="55"/>
  <c r="AQ229" i="55"/>
  <c r="AP229" i="55"/>
  <c r="AO229" i="55"/>
  <c r="AN229" i="55"/>
  <c r="AM229" i="55"/>
  <c r="AL229" i="55"/>
  <c r="AK229" i="55"/>
  <c r="AJ229" i="55"/>
  <c r="AI229" i="55"/>
  <c r="AH229" i="55"/>
  <c r="AG229" i="55"/>
  <c r="AF229" i="55" s="1"/>
  <c r="AR228" i="55"/>
  <c r="AQ228" i="55"/>
  <c r="AP228" i="55"/>
  <c r="AO228" i="55"/>
  <c r="AN228" i="55"/>
  <c r="AM228" i="55"/>
  <c r="AL228" i="55"/>
  <c r="AK228" i="55"/>
  <c r="AJ228" i="55"/>
  <c r="AI228" i="55"/>
  <c r="AH228" i="55"/>
  <c r="AG228" i="55"/>
  <c r="AF228" i="55" s="1"/>
  <c r="M5" i="55"/>
  <c r="M4" i="55"/>
  <c r="M3" i="55"/>
  <c r="M2" i="55"/>
  <c r="AB11" i="54"/>
  <c r="AJ227" i="55"/>
  <c r="AJ254" i="55" s="1"/>
  <c r="AI255" i="55" s="1"/>
  <c r="AN227" i="55"/>
  <c r="AR227" i="55"/>
  <c r="AR254" i="55" s="1"/>
  <c r="AH233" i="55"/>
  <c r="AH252" i="55" s="1"/>
  <c r="AL233" i="55"/>
  <c r="AL252" i="55" s="1"/>
  <c r="AP233" i="55"/>
  <c r="AP252" i="55" s="1"/>
  <c r="AI234" i="55"/>
  <c r="AI251" i="55" s="1"/>
  <c r="AM234" i="55"/>
  <c r="AM251" i="55" s="1"/>
  <c r="AQ234" i="55"/>
  <c r="AQ251" i="55" s="1"/>
  <c r="AG227" i="55"/>
  <c r="AK227" i="55"/>
  <c r="AK254" i="55" s="1"/>
  <c r="AJ255" i="55" s="1"/>
  <c r="AO227" i="55"/>
  <c r="AO254" i="55" s="1"/>
  <c r="AI233" i="55"/>
  <c r="AI252" i="55" s="1"/>
  <c r="AM233" i="55"/>
  <c r="AQ233" i="55"/>
  <c r="AQ252" i="55" s="1"/>
  <c r="AJ234" i="55"/>
  <c r="AJ251" i="55" s="1"/>
  <c r="AN234" i="55"/>
  <c r="AN251" i="55" s="1"/>
  <c r="AR234" i="55"/>
  <c r="AR251" i="55" s="1"/>
  <c r="AH227" i="55"/>
  <c r="AH254" i="55" s="1"/>
  <c r="AL227" i="55"/>
  <c r="AL254" i="55" s="1"/>
  <c r="AK255" i="55" s="1"/>
  <c r="AP227" i="55"/>
  <c r="AP254" i="55" s="1"/>
  <c r="AJ233" i="55"/>
  <c r="AJ253" i="55" s="1"/>
  <c r="AN233" i="55"/>
  <c r="AN252" i="55" s="1"/>
  <c r="AR233" i="55"/>
  <c r="AG234" i="55"/>
  <c r="AF234" i="55" s="1"/>
  <c r="AF251" i="55" s="1"/>
  <c r="AK234" i="55"/>
  <c r="AK251" i="55" s="1"/>
  <c r="AO234" i="55"/>
  <c r="AO251" i="55" s="1"/>
  <c r="AI227" i="55"/>
  <c r="AI254" i="55" s="1"/>
  <c r="AM227" i="55"/>
  <c r="AM254" i="55" s="1"/>
  <c r="AQ227" i="55"/>
  <c r="AQ254" i="55" s="1"/>
  <c r="AG233" i="55"/>
  <c r="AG252" i="55" s="1"/>
  <c r="AK233" i="55"/>
  <c r="AK253" i="55" s="1"/>
  <c r="AO233" i="55"/>
  <c r="AO253" i="55" s="1"/>
  <c r="AH234" i="55"/>
  <c r="AH251" i="55" s="1"/>
  <c r="AL234" i="55"/>
  <c r="AL251" i="55" s="1"/>
  <c r="AP234" i="55"/>
  <c r="AP251" i="55" s="1"/>
  <c r="AO43" i="53"/>
  <c r="AO73" i="53" s="1"/>
  <c r="AO103" i="53" s="1"/>
  <c r="AO133" i="53" s="1"/>
  <c r="AO163" i="53" s="1"/>
  <c r="AN43" i="53"/>
  <c r="AN73" i="53" s="1"/>
  <c r="AN103" i="53" s="1"/>
  <c r="AN133" i="53" s="1"/>
  <c r="AN163" i="53" s="1"/>
  <c r="AO42" i="53"/>
  <c r="AO72" i="53" s="1"/>
  <c r="AO102" i="53" s="1"/>
  <c r="AO132" i="53" s="1"/>
  <c r="AO162" i="53" s="1"/>
  <c r="AN42" i="53"/>
  <c r="AN72" i="53" s="1"/>
  <c r="AN102" i="53" s="1"/>
  <c r="AN132" i="53" s="1"/>
  <c r="AN162" i="53" s="1"/>
  <c r="AO71" i="53"/>
  <c r="AO101" i="53" s="1"/>
  <c r="AO131" i="53" s="1"/>
  <c r="AO161" i="53" s="1"/>
  <c r="AN71" i="53"/>
  <c r="AN101" i="53" s="1"/>
  <c r="AN131" i="53" s="1"/>
  <c r="AN161" i="53" s="1"/>
  <c r="Y10" i="53"/>
  <c r="M5" i="53"/>
  <c r="M4" i="53"/>
  <c r="M3" i="53"/>
  <c r="M2" i="53"/>
  <c r="AO252" i="55"/>
  <c r="AG251" i="55"/>
  <c r="AI253" i="55"/>
  <c r="AN254" i="55"/>
  <c r="O5" i="51"/>
  <c r="H5" i="51"/>
  <c r="H4" i="51"/>
  <c r="H3" i="51"/>
  <c r="H2" i="51"/>
  <c r="AB11" i="50"/>
  <c r="R10" i="50" s="1"/>
  <c r="A83" i="50"/>
  <c r="A84" i="50"/>
  <c r="A59" i="50"/>
  <c r="A60" i="50"/>
  <c r="A61" i="50"/>
  <c r="A62" i="50"/>
  <c r="A63" i="50"/>
  <c r="A64" i="50"/>
  <c r="A65" i="50"/>
  <c r="A66" i="50"/>
  <c r="A67" i="50"/>
  <c r="A68" i="50"/>
  <c r="A69" i="50"/>
  <c r="A70" i="50"/>
  <c r="A71" i="50"/>
  <c r="A72" i="50"/>
  <c r="A73" i="50"/>
  <c r="A74" i="50"/>
  <c r="A75" i="50"/>
  <c r="A76" i="50"/>
  <c r="A77" i="50"/>
  <c r="A78" i="50"/>
  <c r="A79" i="50"/>
  <c r="A80" i="50"/>
  <c r="A81" i="50"/>
  <c r="A82" i="50"/>
  <c r="A58" i="50"/>
  <c r="J2" i="50"/>
  <c r="J3" i="50"/>
  <c r="J4" i="50"/>
  <c r="J5" i="50"/>
  <c r="L8" i="46"/>
  <c r="N8" i="46" s="1"/>
  <c r="N13" i="46" s="1"/>
  <c r="AJ252" i="55" l="1"/>
  <c r="AP253" i="55"/>
  <c r="AN253" i="55"/>
  <c r="AH253" i="55"/>
  <c r="AG253" i="55"/>
  <c r="AK252" i="55"/>
  <c r="P8" i="46"/>
  <c r="P13" i="46" s="1"/>
  <c r="AH255" i="55"/>
  <c r="AF233" i="55"/>
  <c r="AQ253" i="55"/>
  <c r="AL253" i="55"/>
  <c r="AJ1" i="53"/>
  <c r="AB9" i="52"/>
  <c r="AB9" i="50"/>
  <c r="B10" i="50" s="1"/>
  <c r="AR253" i="55"/>
  <c r="AR252" i="55"/>
  <c r="AM253" i="55"/>
  <c r="AM252" i="55"/>
  <c r="AF227" i="55"/>
  <c r="AF254" i="55" s="1"/>
  <c r="AG254" i="55"/>
  <c r="AG255" i="55" s="1"/>
  <c r="AA10" i="53"/>
  <c r="AC10" i="53"/>
  <c r="BA1" i="55"/>
  <c r="AB9" i="54"/>
  <c r="AF252" i="55" l="1"/>
  <c r="AF253" i="55"/>
  <c r="G20" i="46"/>
  <c r="AJ2" i="53"/>
  <c r="AB10" i="54"/>
  <c r="C9" i="54" s="1"/>
  <c r="AB10" i="50"/>
  <c r="J10" i="50" s="1"/>
  <c r="BA2" i="55"/>
  <c r="E13" i="55" s="1"/>
  <c r="AB10" i="52"/>
  <c r="C9" i="52" s="1"/>
  <c r="I11" i="52" l="1"/>
  <c r="H11" i="52"/>
  <c r="E11" i="52"/>
  <c r="I11" i="54"/>
  <c r="E11" i="54"/>
  <c r="H11" i="54" l="1"/>
  <c r="D11" i="52"/>
  <c r="C11" i="52" l="1"/>
  <c r="F11" i="54"/>
  <c r="F11" i="52"/>
  <c r="D11" i="54"/>
  <c r="G11" i="52"/>
  <c r="G11" i="54"/>
  <c r="B11" i="53"/>
  <c r="C11" i="54"/>
  <c r="B16" i="55"/>
  <c r="H53" i="54" l="1"/>
  <c r="AH53" i="54" s="1"/>
  <c r="E50" i="54"/>
  <c r="AE50" i="54" s="1"/>
  <c r="E97" i="54"/>
  <c r="AE97" i="54" s="1"/>
  <c r="F37" i="54"/>
  <c r="AF37" i="54" s="1"/>
  <c r="E26" i="54"/>
  <c r="AE26" i="54" s="1"/>
  <c r="I41" i="54"/>
  <c r="AI41" i="54" s="1"/>
  <c r="I57" i="54"/>
  <c r="AI57" i="54" s="1"/>
  <c r="I106" i="54"/>
  <c r="AI106" i="54" s="1"/>
  <c r="F75" i="54"/>
  <c r="AF75" i="54" s="1"/>
  <c r="D37" i="54"/>
  <c r="AD37" i="54" s="1"/>
  <c r="I15" i="54"/>
  <c r="AI15" i="54" s="1"/>
  <c r="G98" i="54"/>
  <c r="AG98" i="54" s="1"/>
  <c r="F34" i="54"/>
  <c r="AF34" i="54" s="1"/>
  <c r="I90" i="54"/>
  <c r="AI90" i="54" s="1"/>
  <c r="D26" i="54"/>
  <c r="AD26" i="54" s="1"/>
  <c r="I14" i="54"/>
  <c r="AI14" i="54" s="1"/>
  <c r="H81" i="54"/>
  <c r="AH81" i="54" s="1"/>
  <c r="H41" i="54"/>
  <c r="AH41" i="54" s="1"/>
  <c r="I79" i="54"/>
  <c r="AI79" i="54" s="1"/>
  <c r="G46" i="54"/>
  <c r="AG46" i="54" s="1"/>
  <c r="D17" i="54"/>
  <c r="AD17" i="54" s="1"/>
  <c r="G103" i="54"/>
  <c r="AG103" i="54" s="1"/>
  <c r="I37" i="54"/>
  <c r="AI37" i="54" s="1"/>
  <c r="G95" i="54"/>
  <c r="AG95" i="54" s="1"/>
  <c r="H30" i="54"/>
  <c r="AH30" i="54" s="1"/>
  <c r="G33" i="54"/>
  <c r="AG33" i="54" s="1"/>
  <c r="D43" i="54"/>
  <c r="AD43" i="54" s="1"/>
  <c r="D90" i="54"/>
  <c r="AD90" i="54" s="1"/>
  <c r="I21" i="54"/>
  <c r="AI21" i="54" s="1"/>
  <c r="E71" i="54"/>
  <c r="AE71" i="54" s="1"/>
  <c r="H93" i="54"/>
  <c r="AH93" i="54" s="1"/>
  <c r="D77" i="54"/>
  <c r="AD77" i="54" s="1"/>
  <c r="F39" i="54"/>
  <c r="AF39" i="54" s="1"/>
  <c r="D99" i="54"/>
  <c r="AD99" i="54" s="1"/>
  <c r="I45" i="54"/>
  <c r="AI45" i="54" s="1"/>
  <c r="H106" i="54"/>
  <c r="AH106" i="54" s="1"/>
  <c r="D106" i="54"/>
  <c r="AD106" i="54" s="1"/>
  <c r="I94" i="54"/>
  <c r="AI94" i="54" s="1"/>
  <c r="E55" i="54"/>
  <c r="AE55" i="54" s="1"/>
  <c r="E51" i="54"/>
  <c r="AE51" i="54" s="1"/>
  <c r="G62" i="54"/>
  <c r="AG62" i="54" s="1"/>
  <c r="D55" i="54"/>
  <c r="AD55" i="54" s="1"/>
  <c r="G45" i="54"/>
  <c r="AG45" i="54" s="1"/>
  <c r="D91" i="54"/>
  <c r="AD91" i="54" s="1"/>
  <c r="H85" i="54"/>
  <c r="AH85" i="54" s="1"/>
  <c r="D65" i="54"/>
  <c r="AD65" i="54" s="1"/>
  <c r="R34" i="53"/>
  <c r="X24" i="53"/>
  <c r="L35" i="53"/>
  <c r="F27" i="53"/>
  <c r="V18" i="53"/>
  <c r="K27" i="53"/>
  <c r="V13" i="53"/>
  <c r="L33" i="53"/>
  <c r="F50" i="54"/>
  <c r="AF50" i="54" s="1"/>
  <c r="E49" i="54"/>
  <c r="AE49" i="54" s="1"/>
  <c r="E77" i="54"/>
  <c r="AE77" i="54" s="1"/>
  <c r="N13" i="53"/>
  <c r="L14" i="53"/>
  <c r="H18" i="53"/>
  <c r="H17" i="53"/>
  <c r="F102" i="54"/>
  <c r="AF102" i="54" s="1"/>
  <c r="I53" i="54"/>
  <c r="AI53" i="54" s="1"/>
  <c r="E34" i="54"/>
  <c r="AE34" i="54" s="1"/>
  <c r="I22" i="54"/>
  <c r="AI22" i="54" s="1"/>
  <c r="D82" i="54"/>
  <c r="AD82" i="54" s="1"/>
  <c r="I66" i="54"/>
  <c r="AI66" i="54" s="1"/>
  <c r="Q21" i="53"/>
  <c r="G27" i="53"/>
  <c r="S22" i="53"/>
  <c r="L32" i="53"/>
  <c r="H27" i="54"/>
  <c r="AH27" i="54" s="1"/>
  <c r="D31" i="54"/>
  <c r="AD31" i="54" s="1"/>
  <c r="F61" i="54"/>
  <c r="AF61" i="54" s="1"/>
  <c r="I30" i="54"/>
  <c r="AI30" i="54" s="1"/>
  <c r="H69" i="54"/>
  <c r="AH69" i="54" s="1"/>
  <c r="I18" i="54"/>
  <c r="AI18" i="54" s="1"/>
  <c r="D38" i="54"/>
  <c r="AD38" i="54" s="1"/>
  <c r="E25" i="54"/>
  <c r="AE25" i="54" s="1"/>
  <c r="E67" i="54"/>
  <c r="AE67" i="54" s="1"/>
  <c r="G25" i="54"/>
  <c r="AG25" i="54" s="1"/>
  <c r="I69" i="54"/>
  <c r="AI69" i="54" s="1"/>
  <c r="I46" i="54"/>
  <c r="AI46" i="54" s="1"/>
  <c r="G23" i="54" l="1"/>
  <c r="AG23" i="54" s="1"/>
  <c r="E89" i="54"/>
  <c r="AE89" i="54" s="1"/>
  <c r="D14" i="54"/>
  <c r="AD14" i="54" s="1"/>
  <c r="G15" i="53"/>
  <c r="E81" i="54"/>
  <c r="AE81" i="54" s="1"/>
  <c r="I70" i="54"/>
  <c r="AI70" i="54" s="1"/>
  <c r="H82" i="54"/>
  <c r="AH82" i="54" s="1"/>
  <c r="H90" i="54"/>
  <c r="AH90" i="54" s="1"/>
  <c r="G69" i="54"/>
  <c r="AG69" i="54" s="1"/>
  <c r="E63" i="54"/>
  <c r="AE63" i="54" s="1"/>
  <c r="I25" i="53"/>
  <c r="D27" i="54"/>
  <c r="AD27" i="54" s="1"/>
  <c r="E73" i="54"/>
  <c r="AE73" i="54" s="1"/>
  <c r="F65" i="54"/>
  <c r="AF65" i="54" s="1"/>
  <c r="X36" i="53"/>
  <c r="D25" i="54"/>
  <c r="AD25" i="54" s="1"/>
  <c r="D101" i="54"/>
  <c r="AD101" i="54" s="1"/>
  <c r="X15" i="53"/>
  <c r="G47" i="54"/>
  <c r="AG47" i="54" s="1"/>
  <c r="G18" i="54"/>
  <c r="AG18" i="54" s="1"/>
  <c r="O26" i="53"/>
  <c r="R21" i="53"/>
  <c r="G87" i="54"/>
  <c r="AG87" i="54" s="1"/>
  <c r="H21" i="54"/>
  <c r="AH21" i="54" s="1"/>
  <c r="H29" i="54"/>
  <c r="AH29" i="54" s="1"/>
  <c r="E70" i="54"/>
  <c r="AE70" i="54" s="1"/>
  <c r="I26" i="53"/>
  <c r="V36" i="53"/>
  <c r="F58" i="54"/>
  <c r="AF58" i="54" s="1"/>
  <c r="G83" i="54"/>
  <c r="AG83" i="54" s="1"/>
  <c r="T26" i="53"/>
  <c r="P26" i="53"/>
  <c r="W24" i="53"/>
  <c r="T25" i="53"/>
  <c r="F19" i="54"/>
  <c r="AF19" i="54" s="1"/>
  <c r="E35" i="53"/>
  <c r="G61" i="54"/>
  <c r="AG61" i="54" s="1"/>
  <c r="F90" i="54"/>
  <c r="AF90" i="54" s="1"/>
  <c r="H61" i="54"/>
  <c r="AH61" i="54" s="1"/>
  <c r="F23" i="54"/>
  <c r="AF23" i="54" s="1"/>
  <c r="D102" i="54"/>
  <c r="AD102" i="54" s="1"/>
  <c r="H74" i="54"/>
  <c r="AH74" i="54" s="1"/>
  <c r="D51" i="54"/>
  <c r="AD51" i="54" s="1"/>
  <c r="T31" i="53"/>
  <c r="I24" i="53"/>
  <c r="U22" i="53"/>
  <c r="F45" i="54"/>
  <c r="AF45" i="54" s="1"/>
  <c r="D50" i="54"/>
  <c r="AD50" i="54" s="1"/>
  <c r="H97" i="54"/>
  <c r="AH97" i="54" s="1"/>
  <c r="F93" i="54"/>
  <c r="AF93" i="54" s="1"/>
  <c r="E95" i="54"/>
  <c r="AE95" i="54" s="1"/>
  <c r="V29" i="53"/>
  <c r="P15" i="53"/>
  <c r="I71" i="54"/>
  <c r="AI71" i="54" s="1"/>
  <c r="V21" i="53"/>
  <c r="H14" i="53"/>
  <c r="S14" i="53"/>
  <c r="W22" i="53"/>
  <c r="O36" i="53"/>
  <c r="W14" i="53"/>
  <c r="V22" i="53"/>
  <c r="U16" i="53"/>
  <c r="T19" i="53"/>
  <c r="I19" i="53"/>
  <c r="R28" i="53"/>
  <c r="Q19" i="53"/>
  <c r="L17" i="53"/>
  <c r="W34" i="53"/>
  <c r="O35" i="53"/>
  <c r="X28" i="53"/>
  <c r="E23" i="53"/>
  <c r="N35" i="53"/>
  <c r="E20" i="53"/>
  <c r="P22" i="53"/>
  <c r="J34" i="53"/>
  <c r="J27" i="53"/>
  <c r="W36" i="53"/>
  <c r="M16" i="53"/>
  <c r="H21" i="53"/>
  <c r="O23" i="53"/>
  <c r="O20" i="53"/>
  <c r="R24" i="53"/>
  <c r="U24" i="53"/>
  <c r="S16" i="53"/>
  <c r="K30" i="53"/>
  <c r="U14" i="53"/>
  <c r="V15" i="53"/>
  <c r="M17" i="53"/>
  <c r="G19" i="53"/>
  <c r="H35" i="53"/>
  <c r="Q30" i="53"/>
  <c r="T16" i="53"/>
  <c r="H36" i="53"/>
  <c r="W32" i="53"/>
  <c r="P27" i="53"/>
  <c r="K26" i="53"/>
  <c r="I35" i="53"/>
  <c r="K35" i="53"/>
  <c r="G13" i="53"/>
  <c r="Q29" i="53"/>
  <c r="W13" i="53"/>
  <c r="N26" i="53"/>
  <c r="V24" i="53"/>
  <c r="S33" i="53"/>
  <c r="M21" i="53"/>
  <c r="S25" i="53"/>
  <c r="R15" i="53"/>
  <c r="R16" i="53"/>
  <c r="I18" i="53"/>
  <c r="Q14" i="53"/>
  <c r="P16" i="53"/>
  <c r="I28" i="53"/>
  <c r="X20" i="53"/>
  <c r="Q20" i="53"/>
  <c r="Q18" i="53"/>
  <c r="X17" i="53"/>
  <c r="O30" i="53"/>
  <c r="T13" i="53"/>
  <c r="L18" i="53"/>
  <c r="O14" i="53"/>
  <c r="W27" i="53"/>
  <c r="R19" i="53"/>
  <c r="U26" i="53"/>
  <c r="J25" i="53"/>
  <c r="K13" i="53"/>
  <c r="O13" i="53"/>
  <c r="N21" i="53"/>
  <c r="I20" i="53"/>
  <c r="J18" i="53"/>
  <c r="V19" i="53"/>
  <c r="R13" i="53"/>
  <c r="W33" i="53"/>
  <c r="X16" i="53"/>
  <c r="T36" i="53"/>
  <c r="J22" i="53"/>
  <c r="Q28" i="53"/>
  <c r="J19" i="53"/>
  <c r="Q36" i="53"/>
  <c r="W15" i="53"/>
  <c r="N14" i="53"/>
  <c r="J17" i="53"/>
  <c r="F24" i="53"/>
  <c r="P25" i="53"/>
  <c r="P21" i="53"/>
  <c r="O31" i="53"/>
  <c r="P28" i="53"/>
  <c r="O21" i="53"/>
  <c r="M24" i="53"/>
  <c r="K31" i="53"/>
  <c r="E13" i="53"/>
  <c r="U27" i="53"/>
  <c r="K33" i="53"/>
  <c r="X30" i="53"/>
  <c r="D58" i="54"/>
  <c r="AD58" i="54" s="1"/>
  <c r="D39" i="54"/>
  <c r="AD39" i="54" s="1"/>
  <c r="E59" i="54"/>
  <c r="AE59" i="54" s="1"/>
  <c r="E57" i="54"/>
  <c r="AE57" i="54" s="1"/>
  <c r="F42" i="54"/>
  <c r="AF42" i="54" s="1"/>
  <c r="E91" i="54"/>
  <c r="AE91" i="54" s="1"/>
  <c r="F13" i="54"/>
  <c r="AF13" i="54" s="1"/>
  <c r="D57" i="54"/>
  <c r="AD57" i="54" s="1"/>
  <c r="E69" i="54"/>
  <c r="AE69" i="54" s="1"/>
  <c r="H38" i="54"/>
  <c r="AH38" i="54" s="1"/>
  <c r="E22" i="54"/>
  <c r="AE22" i="54" s="1"/>
  <c r="I49" i="54"/>
  <c r="AI49" i="54" s="1"/>
  <c r="H103" i="54"/>
  <c r="AH103" i="54" s="1"/>
  <c r="D86" i="54"/>
  <c r="AD86" i="54" s="1"/>
  <c r="D21" i="54"/>
  <c r="AD21" i="54" s="1"/>
  <c r="E94" i="54"/>
  <c r="AE94" i="54" s="1"/>
  <c r="H11" i="46"/>
  <c r="J10" i="46"/>
  <c r="H10" i="46"/>
  <c r="J12" i="46"/>
  <c r="J11" i="46"/>
  <c r="L23" i="53"/>
  <c r="F33" i="54"/>
  <c r="AF33" i="54" s="1"/>
  <c r="D49" i="54"/>
  <c r="AD49" i="54" s="1"/>
  <c r="G65" i="54"/>
  <c r="AG65" i="54" s="1"/>
  <c r="F57" i="54"/>
  <c r="AF57" i="54" s="1"/>
  <c r="H14" i="54"/>
  <c r="AH14" i="54" s="1"/>
  <c r="F94" i="54"/>
  <c r="AF94" i="54" s="1"/>
  <c r="D67" i="54"/>
  <c r="AD67" i="54" s="1"/>
  <c r="D41" i="54"/>
  <c r="AD41" i="54" s="1"/>
  <c r="H13" i="54"/>
  <c r="AH13" i="54" s="1"/>
  <c r="D93" i="54"/>
  <c r="AD93" i="54" s="1"/>
  <c r="D29" i="54"/>
  <c r="AD29" i="54" s="1"/>
  <c r="F63" i="54"/>
  <c r="AF63" i="54" s="1"/>
  <c r="H33" i="54"/>
  <c r="AH33" i="54" s="1"/>
  <c r="I85" i="54"/>
  <c r="AI85" i="54" s="1"/>
  <c r="H105" i="54"/>
  <c r="AH105" i="54" s="1"/>
  <c r="I38" i="54"/>
  <c r="AI38" i="54" s="1"/>
  <c r="H45" i="54"/>
  <c r="AH45" i="54" s="1"/>
  <c r="E21" i="54"/>
  <c r="AE21" i="54" s="1"/>
  <c r="H37" i="54"/>
  <c r="AH37" i="54" s="1"/>
  <c r="K18" i="46"/>
  <c r="K20" i="46"/>
  <c r="K16" i="53"/>
  <c r="G61" i="51"/>
  <c r="P61" i="51" s="1"/>
  <c r="G71" i="51"/>
  <c r="P71" i="51" s="1"/>
  <c r="E58" i="51"/>
  <c r="N58" i="51" s="1"/>
  <c r="G60" i="51"/>
  <c r="P60" i="51" s="1"/>
  <c r="E62" i="51"/>
  <c r="N62" i="51" s="1"/>
  <c r="E71" i="51"/>
  <c r="N71" i="51" s="1"/>
  <c r="G70" i="51"/>
  <c r="P70" i="51" s="1"/>
  <c r="G62" i="51"/>
  <c r="P62" i="51" s="1"/>
  <c r="E72" i="51"/>
  <c r="N72" i="51" s="1"/>
  <c r="H61" i="51"/>
  <c r="Q61" i="51" s="1"/>
  <c r="E67" i="51"/>
  <c r="N67" i="51" s="1"/>
  <c r="G59" i="51"/>
  <c r="P59" i="51" s="1"/>
  <c r="H62" i="51"/>
  <c r="Q62" i="51" s="1"/>
  <c r="E69" i="51"/>
  <c r="N69" i="51" s="1"/>
  <c r="H59" i="51"/>
  <c r="Q59" i="51" s="1"/>
  <c r="E60" i="51"/>
  <c r="N60" i="51" s="1"/>
  <c r="G72" i="51"/>
  <c r="P72" i="51" s="1"/>
  <c r="H60" i="51"/>
  <c r="Q60" i="51" s="1"/>
  <c r="E68" i="51"/>
  <c r="N68" i="51" s="1"/>
  <c r="E63" i="51"/>
  <c r="N63" i="51" s="1"/>
  <c r="G67" i="51"/>
  <c r="P67" i="51" s="1"/>
  <c r="G69" i="51"/>
  <c r="P69" i="51" s="1"/>
  <c r="H68" i="51"/>
  <c r="Q68" i="51" s="1"/>
  <c r="G63" i="51"/>
  <c r="P63" i="51" s="1"/>
  <c r="H69" i="51"/>
  <c r="Q69" i="51" s="1"/>
  <c r="G58" i="51"/>
  <c r="P58" i="51" s="1"/>
  <c r="H67" i="51"/>
  <c r="Q67" i="51" s="1"/>
  <c r="H71" i="51"/>
  <c r="Q71" i="51" s="1"/>
  <c r="E59" i="51"/>
  <c r="N59" i="51" s="1"/>
  <c r="H72" i="51"/>
  <c r="Q72" i="51" s="1"/>
  <c r="E61" i="51"/>
  <c r="N61" i="51" s="1"/>
  <c r="H58" i="51"/>
  <c r="Q58" i="51" s="1"/>
  <c r="E70" i="51"/>
  <c r="N70" i="51" s="1"/>
  <c r="H70" i="51"/>
  <c r="Q70" i="51" s="1"/>
  <c r="H63" i="51"/>
  <c r="Q63" i="51" s="1"/>
  <c r="G68" i="51"/>
  <c r="P68" i="51" s="1"/>
  <c r="I13" i="54"/>
  <c r="AI13" i="54" s="1"/>
  <c r="G38" i="54"/>
  <c r="AG38" i="54" s="1"/>
  <c r="H87" i="54"/>
  <c r="AH87" i="54" s="1"/>
  <c r="F31" i="54"/>
  <c r="AF31" i="54" s="1"/>
  <c r="E14" i="54"/>
  <c r="AE14" i="54" s="1"/>
  <c r="G85" i="54"/>
  <c r="AG85" i="54" s="1"/>
  <c r="H42" i="54"/>
  <c r="AH42" i="54" s="1"/>
  <c r="F81" i="54"/>
  <c r="AF81" i="54" s="1"/>
  <c r="D98" i="54"/>
  <c r="AD98" i="54" s="1"/>
  <c r="I27" i="54"/>
  <c r="AI27" i="54" s="1"/>
  <c r="I77" i="54"/>
  <c r="AI77" i="54" s="1"/>
  <c r="H95" i="54"/>
  <c r="AH95" i="54" s="1"/>
  <c r="H94" i="54"/>
  <c r="AH94" i="54" s="1"/>
  <c r="G106" i="54"/>
  <c r="AG106" i="54" s="1"/>
  <c r="F18" i="54"/>
  <c r="AF18" i="54" s="1"/>
  <c r="H86" i="54"/>
  <c r="AH86" i="54" s="1"/>
  <c r="I31" i="54"/>
  <c r="AI31" i="54" s="1"/>
  <c r="H63" i="54"/>
  <c r="AH63" i="54" s="1"/>
  <c r="G59" i="54"/>
  <c r="AG59" i="54" s="1"/>
  <c r="I83" i="54"/>
  <c r="AI83" i="54" s="1"/>
  <c r="I47" i="54"/>
  <c r="AI47" i="54" s="1"/>
  <c r="H78" i="54"/>
  <c r="AH78" i="54" s="1"/>
  <c r="F62" i="54"/>
  <c r="AF62" i="54" s="1"/>
  <c r="H62" i="54"/>
  <c r="AH62" i="54" s="1"/>
  <c r="D69" i="54"/>
  <c r="AD69" i="54" s="1"/>
  <c r="E45" i="54"/>
  <c r="AE45" i="54" s="1"/>
  <c r="G26" i="54"/>
  <c r="AG26" i="54" s="1"/>
  <c r="F105" i="54"/>
  <c r="AF105" i="54" s="1"/>
  <c r="D63" i="54"/>
  <c r="AD63" i="54" s="1"/>
  <c r="G79" i="54"/>
  <c r="AG79" i="54" s="1"/>
  <c r="I61" i="54"/>
  <c r="AI61" i="54" s="1"/>
  <c r="E98" i="54"/>
  <c r="AE98" i="54" s="1"/>
  <c r="I54" i="54"/>
  <c r="AI54" i="54" s="1"/>
  <c r="G101" i="54"/>
  <c r="AG101" i="54" s="1"/>
  <c r="D23" i="54"/>
  <c r="AD23" i="54" s="1"/>
  <c r="F85" i="54"/>
  <c r="AF85" i="54" s="1"/>
  <c r="I107" i="54"/>
  <c r="AI107" i="54" s="1"/>
  <c r="E101" i="54"/>
  <c r="AE101" i="54" s="1"/>
  <c r="D22" i="54"/>
  <c r="AD22" i="54" s="1"/>
  <c r="I73" i="54"/>
  <c r="AI73" i="54" s="1"/>
  <c r="D94" i="54"/>
  <c r="AD94" i="54" s="1"/>
  <c r="D13" i="54"/>
  <c r="AD13" i="54" s="1"/>
  <c r="F99" i="54"/>
  <c r="AF99" i="54" s="1"/>
  <c r="H17" i="54"/>
  <c r="AH17" i="54" s="1"/>
  <c r="G58" i="54"/>
  <c r="AG58" i="54" s="1"/>
  <c r="E93" i="54"/>
  <c r="AE93" i="54" s="1"/>
  <c r="D53" i="54"/>
  <c r="AD53" i="54" s="1"/>
  <c r="G42" i="54"/>
  <c r="AG42" i="54" s="1"/>
  <c r="G17" i="54"/>
  <c r="AG17" i="54" s="1"/>
  <c r="E58" i="54"/>
  <c r="AE58" i="54" s="1"/>
  <c r="D79" i="54"/>
  <c r="AD79" i="54" s="1"/>
  <c r="F38" i="54"/>
  <c r="AF38" i="54" s="1"/>
  <c r="E31" i="54"/>
  <c r="AE31" i="54" s="1"/>
  <c r="G19" i="54"/>
  <c r="AG19" i="54" s="1"/>
  <c r="H73" i="54"/>
  <c r="AH73" i="54" s="1"/>
  <c r="G27" i="54"/>
  <c r="AG27" i="54" s="1"/>
  <c r="D61" i="54"/>
  <c r="AD61" i="54" s="1"/>
  <c r="I25" i="54"/>
  <c r="AI25" i="54" s="1"/>
  <c r="E42" i="54"/>
  <c r="AE42" i="54" s="1"/>
  <c r="H25" i="54"/>
  <c r="AH25" i="54" s="1"/>
  <c r="G43" i="54"/>
  <c r="AG43" i="54" s="1"/>
  <c r="I42" i="54"/>
  <c r="AI42" i="54" s="1"/>
  <c r="I58" i="54"/>
  <c r="AI58" i="54" s="1"/>
  <c r="E61" i="54"/>
  <c r="AE61" i="54" s="1"/>
  <c r="G66" i="54"/>
  <c r="AG66" i="54" s="1"/>
  <c r="I86" i="54"/>
  <c r="AI86" i="54" s="1"/>
  <c r="E27" i="54"/>
  <c r="AE27" i="54" s="1"/>
  <c r="H83" i="54"/>
  <c r="AH83" i="54" s="1"/>
  <c r="F70" i="54"/>
  <c r="AF70" i="54" s="1"/>
  <c r="E17" i="53"/>
  <c r="F17" i="53"/>
  <c r="F19" i="53"/>
  <c r="L52" i="55"/>
  <c r="D28" i="54"/>
  <c r="AD28" i="54" s="1"/>
  <c r="N83" i="55"/>
  <c r="P22" i="55"/>
  <c r="I18" i="55"/>
  <c r="J74" i="55"/>
  <c r="K53" i="55"/>
  <c r="P52" i="55"/>
  <c r="P70" i="55"/>
  <c r="L25" i="55"/>
  <c r="I53" i="55"/>
  <c r="K95" i="55"/>
  <c r="G51" i="55"/>
  <c r="O53" i="55"/>
  <c r="P51" i="55"/>
  <c r="G108" i="55"/>
  <c r="G38" i="55"/>
  <c r="K19" i="55"/>
  <c r="G68" i="55"/>
  <c r="O71" i="55"/>
  <c r="N97" i="55"/>
  <c r="M30" i="53"/>
  <c r="J33" i="53"/>
  <c r="M22" i="53"/>
  <c r="I15" i="53"/>
  <c r="E30" i="53"/>
  <c r="O25" i="53"/>
  <c r="F29" i="53"/>
  <c r="W30" i="53"/>
  <c r="M18" i="53"/>
  <c r="L30" i="53"/>
  <c r="S21" i="53"/>
  <c r="R31" i="53"/>
  <c r="I13" i="53"/>
  <c r="P29" i="53"/>
  <c r="T24" i="53"/>
  <c r="T17" i="53"/>
  <c r="Q27" i="53"/>
  <c r="P35" i="53"/>
  <c r="K21" i="53"/>
  <c r="P30" i="53"/>
  <c r="J14" i="53"/>
  <c r="F35" i="53"/>
  <c r="U19" i="53"/>
  <c r="N19" i="53"/>
  <c r="T15" i="53"/>
  <c r="G34" i="53"/>
  <c r="I30" i="53"/>
  <c r="L22" i="53"/>
  <c r="Q15" i="53"/>
  <c r="V23" i="53"/>
  <c r="H30" i="53"/>
  <c r="L42" i="55"/>
  <c r="M30" i="55"/>
  <c r="E43" i="54"/>
  <c r="AE43" i="54" s="1"/>
  <c r="K49" i="55"/>
  <c r="I99" i="54"/>
  <c r="AI99" i="54" s="1"/>
  <c r="O52" i="55"/>
  <c r="H101" i="54"/>
  <c r="AH101" i="54" s="1"/>
  <c r="H54" i="55"/>
  <c r="K68" i="55"/>
  <c r="J20" i="55"/>
  <c r="P63" i="55"/>
  <c r="F18" i="55"/>
  <c r="I22" i="55"/>
  <c r="H78" i="55"/>
  <c r="I81" i="54"/>
  <c r="AI81" i="54" s="1"/>
  <c r="M93" i="55"/>
  <c r="F95" i="54"/>
  <c r="AF95" i="54" s="1"/>
  <c r="I19" i="54"/>
  <c r="AI19" i="54" s="1"/>
  <c r="M48" i="55"/>
  <c r="L50" i="55"/>
  <c r="E47" i="54"/>
  <c r="AE47" i="54" s="1"/>
  <c r="F67" i="54"/>
  <c r="AF67" i="54" s="1"/>
  <c r="P85" i="55"/>
  <c r="P39" i="55"/>
  <c r="F27" i="54"/>
  <c r="AF27" i="54" s="1"/>
  <c r="J53" i="55"/>
  <c r="O21" i="55"/>
  <c r="V35" i="53"/>
  <c r="F32" i="53"/>
  <c r="W35" i="53"/>
  <c r="R32" i="53"/>
  <c r="R27" i="53"/>
  <c r="X34" i="53"/>
  <c r="E27" i="53"/>
  <c r="N78" i="55"/>
  <c r="H50" i="54"/>
  <c r="AH50" i="54" s="1"/>
  <c r="E86" i="54"/>
  <c r="AE86" i="54" s="1"/>
  <c r="O96" i="55"/>
  <c r="J50" i="55"/>
  <c r="P74" i="55"/>
  <c r="F53" i="55"/>
  <c r="G64" i="54"/>
  <c r="AG64" i="54" s="1"/>
  <c r="L33" i="55"/>
  <c r="N87" i="55"/>
  <c r="H15" i="54"/>
  <c r="AH15" i="54" s="1"/>
  <c r="G79" i="55"/>
  <c r="D47" i="54"/>
  <c r="AD47" i="54" s="1"/>
  <c r="I56" i="54"/>
  <c r="AI56" i="54" s="1"/>
  <c r="H23" i="55"/>
  <c r="L89" i="55"/>
  <c r="H46" i="54"/>
  <c r="AH46" i="54" s="1"/>
  <c r="L100" i="55"/>
  <c r="E65" i="54"/>
  <c r="AE65" i="54" s="1"/>
  <c r="K29" i="55"/>
  <c r="D45" i="54"/>
  <c r="AD45" i="54" s="1"/>
  <c r="G27" i="55"/>
  <c r="L36" i="55"/>
  <c r="N112" i="55"/>
  <c r="E90" i="54"/>
  <c r="AE90" i="54" s="1"/>
  <c r="F86" i="54"/>
  <c r="AF86" i="54" s="1"/>
  <c r="F89" i="55"/>
  <c r="E34" i="53"/>
  <c r="T23" i="53"/>
  <c r="P34" i="53"/>
  <c r="K34" i="53"/>
  <c r="W25" i="53"/>
  <c r="H35" i="54"/>
  <c r="AH35" i="54" s="1"/>
  <c r="M31" i="55"/>
  <c r="D15" i="54"/>
  <c r="AD15" i="54" s="1"/>
  <c r="H76" i="54"/>
  <c r="AH76" i="54" s="1"/>
  <c r="E35" i="54"/>
  <c r="AE35" i="54" s="1"/>
  <c r="G70" i="54"/>
  <c r="AG70" i="54" s="1"/>
  <c r="M88" i="55"/>
  <c r="D107" i="54"/>
  <c r="AD107" i="54" s="1"/>
  <c r="H49" i="54"/>
  <c r="AH49" i="54" s="1"/>
  <c r="F51" i="54"/>
  <c r="AF51" i="54" s="1"/>
  <c r="E37" i="54"/>
  <c r="AE37" i="54" s="1"/>
  <c r="H31" i="54"/>
  <c r="AH31" i="54" s="1"/>
  <c r="F49" i="55"/>
  <c r="H99" i="54"/>
  <c r="AH99" i="54" s="1"/>
  <c r="P19" i="55"/>
  <c r="F43" i="54"/>
  <c r="AF43" i="54" s="1"/>
  <c r="G53" i="54"/>
  <c r="AG53" i="54" s="1"/>
  <c r="O61" i="55"/>
  <c r="G89" i="54"/>
  <c r="AG89" i="54" s="1"/>
  <c r="I39" i="54"/>
  <c r="AI39" i="54" s="1"/>
  <c r="D42" i="54"/>
  <c r="AD42" i="54" s="1"/>
  <c r="G86" i="54"/>
  <c r="AG86" i="54" s="1"/>
  <c r="G105" i="54"/>
  <c r="AG105" i="54" s="1"/>
  <c r="F59" i="54"/>
  <c r="AF59" i="54" s="1"/>
  <c r="H47" i="54"/>
  <c r="AH47" i="54" s="1"/>
  <c r="G63" i="54"/>
  <c r="AG63" i="54" s="1"/>
  <c r="E30" i="54"/>
  <c r="AE30" i="54" s="1"/>
  <c r="F94" i="55"/>
  <c r="I74" i="54"/>
  <c r="AI74" i="54" s="1"/>
  <c r="E38" i="54"/>
  <c r="AE38" i="54" s="1"/>
  <c r="P107" i="55"/>
  <c r="N54" i="55"/>
  <c r="J37" i="55"/>
  <c r="S23" i="53"/>
  <c r="G14" i="53"/>
  <c r="I32" i="53"/>
  <c r="K18" i="53"/>
  <c r="U36" i="53"/>
  <c r="P23" i="53"/>
  <c r="S17" i="53"/>
  <c r="K14" i="53"/>
  <c r="W28" i="53"/>
  <c r="U29" i="53"/>
  <c r="G24" i="53"/>
  <c r="P19" i="53"/>
  <c r="J21" i="53"/>
  <c r="G23" i="53"/>
  <c r="S13" i="53"/>
  <c r="T33" i="53"/>
  <c r="M34" i="53"/>
  <c r="L28" i="53"/>
  <c r="F21" i="53"/>
  <c r="G26" i="53"/>
  <c r="M67" i="55"/>
  <c r="I102" i="54"/>
  <c r="AI102" i="54" s="1"/>
  <c r="F20" i="55"/>
  <c r="G36" i="53"/>
  <c r="J28" i="53"/>
  <c r="P18" i="53"/>
  <c r="J80" i="55"/>
  <c r="I68" i="55"/>
  <c r="K60" i="55"/>
  <c r="H23" i="54"/>
  <c r="AH23" i="54" s="1"/>
  <c r="H52" i="55"/>
  <c r="G50" i="55"/>
  <c r="M101" i="55"/>
  <c r="J44" i="55"/>
  <c r="K46" i="55"/>
  <c r="P33" i="55"/>
  <c r="D74" i="54"/>
  <c r="AD74" i="54" s="1"/>
  <c r="M43" i="55"/>
  <c r="J82" i="55"/>
  <c r="H79" i="55"/>
  <c r="P32" i="55"/>
  <c r="L34" i="55"/>
  <c r="H57" i="51"/>
  <c r="Q57" i="51" s="1"/>
  <c r="H76" i="55"/>
  <c r="M25" i="55"/>
  <c r="H107" i="55"/>
  <c r="G112" i="55"/>
  <c r="G14" i="54"/>
  <c r="AG14" i="54" s="1"/>
  <c r="M97" i="55"/>
  <c r="J22" i="55"/>
  <c r="I19" i="55"/>
  <c r="L96" i="55"/>
  <c r="I22" i="53"/>
  <c r="I31" i="53"/>
  <c r="U28" i="53"/>
  <c r="N18" i="53"/>
  <c r="K28" i="53"/>
  <c r="U30" i="53"/>
  <c r="W19" i="53"/>
  <c r="E21" i="53"/>
  <c r="Q23" i="53"/>
  <c r="E14" i="53"/>
  <c r="U20" i="53"/>
  <c r="L26" i="53"/>
  <c r="X21" i="53"/>
  <c r="K23" i="53"/>
  <c r="K19" i="53"/>
  <c r="Q13" i="53"/>
  <c r="S24" i="53"/>
  <c r="J29" i="53"/>
  <c r="V17" i="53"/>
  <c r="X18" i="53"/>
  <c r="H24" i="53"/>
  <c r="S18" i="53"/>
  <c r="H13" i="53"/>
  <c r="R18" i="53"/>
  <c r="F13" i="53"/>
  <c r="J31" i="53"/>
  <c r="H16" i="53"/>
  <c r="K81" i="55"/>
  <c r="K21" i="55"/>
  <c r="D103" i="54"/>
  <c r="AD103" i="54" s="1"/>
  <c r="H54" i="54"/>
  <c r="AH54" i="54" s="1"/>
  <c r="J63" i="55"/>
  <c r="M50" i="55"/>
  <c r="I70" i="55"/>
  <c r="I30" i="55"/>
  <c r="K54" i="55"/>
  <c r="J103" i="55"/>
  <c r="E15" i="54"/>
  <c r="AE15" i="54" s="1"/>
  <c r="N106" i="55"/>
  <c r="G75" i="54"/>
  <c r="AG75" i="54" s="1"/>
  <c r="D33" i="54"/>
  <c r="AD33" i="54" s="1"/>
  <c r="N63" i="55"/>
  <c r="O107" i="55"/>
  <c r="J18" i="55"/>
  <c r="G31" i="54"/>
  <c r="AG31" i="54" s="1"/>
  <c r="E78" i="54"/>
  <c r="AE78" i="54" s="1"/>
  <c r="G104" i="55"/>
  <c r="H58" i="54"/>
  <c r="AH58" i="54" s="1"/>
  <c r="N111" i="55"/>
  <c r="O93" i="55"/>
  <c r="H110" i="55"/>
  <c r="G13" i="54"/>
  <c r="AG13" i="54" s="1"/>
  <c r="G24" i="55"/>
  <c r="I65" i="54"/>
  <c r="AI65" i="54" s="1"/>
  <c r="H66" i="55"/>
  <c r="M29" i="55"/>
  <c r="N23" i="55"/>
  <c r="D85" i="54"/>
  <c r="AD85" i="54" s="1"/>
  <c r="I21" i="55"/>
  <c r="F98" i="54"/>
  <c r="AF98" i="54" s="1"/>
  <c r="I26" i="55"/>
  <c r="F36" i="55"/>
  <c r="O29" i="53"/>
  <c r="O32" i="53"/>
  <c r="E19" i="53"/>
  <c r="V26" i="53"/>
  <c r="W18" i="53"/>
  <c r="H15" i="53"/>
  <c r="R22" i="53"/>
  <c r="P36" i="53"/>
  <c r="W31" i="53"/>
  <c r="V20" i="53"/>
  <c r="F23" i="53"/>
  <c r="T18" i="53"/>
  <c r="I89" i="54"/>
  <c r="AI89" i="54" s="1"/>
  <c r="G82" i="54"/>
  <c r="AG82" i="54" s="1"/>
  <c r="L37" i="55"/>
  <c r="N37" i="55"/>
  <c r="I75" i="54"/>
  <c r="AI75" i="54" s="1"/>
  <c r="F87" i="54"/>
  <c r="AF87" i="54" s="1"/>
  <c r="E66" i="54"/>
  <c r="AE66" i="54" s="1"/>
  <c r="P26" i="55"/>
  <c r="K78" i="55"/>
  <c r="F104" i="55"/>
  <c r="G73" i="54"/>
  <c r="AG73" i="54" s="1"/>
  <c r="G30" i="54"/>
  <c r="AG30" i="54" s="1"/>
  <c r="L43" i="55"/>
  <c r="G86" i="55"/>
  <c r="G73" i="55"/>
  <c r="E13" i="54"/>
  <c r="AE13" i="54" s="1"/>
  <c r="F78" i="55"/>
  <c r="O49" i="55"/>
  <c r="H65" i="54"/>
  <c r="AH65" i="54" s="1"/>
  <c r="D59" i="54"/>
  <c r="AD59" i="54" s="1"/>
  <c r="J48" i="55"/>
  <c r="O91" i="55"/>
  <c r="N79" i="55"/>
  <c r="E80" i="54"/>
  <c r="AE80" i="54" s="1"/>
  <c r="I57" i="55"/>
  <c r="G48" i="55"/>
  <c r="G39" i="54"/>
  <c r="AG39" i="54" s="1"/>
  <c r="H108" i="55"/>
  <c r="P40" i="55"/>
  <c r="E41" i="54"/>
  <c r="AE41" i="54" s="1"/>
  <c r="E46" i="54"/>
  <c r="AE46" i="54" s="1"/>
  <c r="F79" i="54"/>
  <c r="AF79" i="54" s="1"/>
  <c r="P82" i="55"/>
  <c r="F14" i="54"/>
  <c r="AF14" i="54" s="1"/>
  <c r="F17" i="54"/>
  <c r="AF17" i="54" s="1"/>
  <c r="O18" i="55"/>
  <c r="G28" i="53"/>
  <c r="T34" i="53"/>
  <c r="L15" i="53"/>
  <c r="X25" i="53"/>
  <c r="L27" i="53"/>
  <c r="H80" i="55"/>
  <c r="G67" i="54"/>
  <c r="AG67" i="54" s="1"/>
  <c r="L44" i="55"/>
  <c r="I17" i="54"/>
  <c r="AI17" i="54" s="1"/>
  <c r="K52" i="55"/>
  <c r="M44" i="55"/>
  <c r="H26" i="54"/>
  <c r="AH26" i="54" s="1"/>
  <c r="M24" i="55"/>
  <c r="L97" i="55"/>
  <c r="G50" i="54"/>
  <c r="AG50" i="54" s="1"/>
  <c r="F85" i="55"/>
  <c r="O90" i="55"/>
  <c r="G55" i="55"/>
  <c r="I23" i="54"/>
  <c r="AI23" i="54" s="1"/>
  <c r="E75" i="54"/>
  <c r="AE75" i="54" s="1"/>
  <c r="I105" i="54"/>
  <c r="AI105" i="54" s="1"/>
  <c r="D75" i="54"/>
  <c r="AD75" i="54" s="1"/>
  <c r="L73" i="55"/>
  <c r="F40" i="55"/>
  <c r="M57" i="55"/>
  <c r="E103" i="54"/>
  <c r="AE103" i="54" s="1"/>
  <c r="F22" i="54"/>
  <c r="AF22" i="54" s="1"/>
  <c r="F54" i="54"/>
  <c r="AF54" i="54" s="1"/>
  <c r="G22" i="54"/>
  <c r="AG22" i="54" s="1"/>
  <c r="F103" i="54"/>
  <c r="AF103" i="54" s="1"/>
  <c r="I84" i="55"/>
  <c r="D78" i="54"/>
  <c r="AD78" i="54" s="1"/>
  <c r="K67" i="55"/>
  <c r="H55" i="54"/>
  <c r="AH55" i="54" s="1"/>
  <c r="H22" i="54"/>
  <c r="AH22" i="54" s="1"/>
  <c r="J71" i="55"/>
  <c r="I91" i="54"/>
  <c r="AI91" i="54" s="1"/>
  <c r="M27" i="55"/>
  <c r="E19" i="54"/>
  <c r="AE19" i="54" s="1"/>
  <c r="L90" i="55"/>
  <c r="J43" i="55"/>
  <c r="F106" i="54"/>
  <c r="AF106" i="54" s="1"/>
  <c r="E74" i="54"/>
  <c r="AE74" i="54" s="1"/>
  <c r="N18" i="55"/>
  <c r="I67" i="54"/>
  <c r="AI67" i="54" s="1"/>
  <c r="F15" i="54"/>
  <c r="AF15" i="54" s="1"/>
  <c r="E29" i="54"/>
  <c r="AE29" i="54" s="1"/>
  <c r="J90" i="55"/>
  <c r="H89" i="54"/>
  <c r="AH89" i="54" s="1"/>
  <c r="G94" i="54"/>
  <c r="AG94" i="54" s="1"/>
  <c r="J46" i="55"/>
  <c r="F97" i="54"/>
  <c r="AF97" i="54" s="1"/>
  <c r="E54" i="54"/>
  <c r="AE54" i="54" s="1"/>
  <c r="J13" i="53"/>
  <c r="T32" i="53"/>
  <c r="L25" i="53"/>
  <c r="G18" i="53"/>
  <c r="X35" i="53"/>
  <c r="P33" i="53"/>
  <c r="N15" i="53"/>
  <c r="H23" i="53"/>
  <c r="L21" i="53"/>
  <c r="P17" i="53"/>
  <c r="Q22" i="53"/>
  <c r="E22" i="53"/>
  <c r="R29" i="53"/>
  <c r="T29" i="53"/>
  <c r="K32" i="53"/>
  <c r="Q34" i="53"/>
  <c r="H19" i="53"/>
  <c r="N32" i="53"/>
  <c r="J23" i="53"/>
  <c r="D62" i="54"/>
  <c r="AD62" i="54" s="1"/>
  <c r="K25" i="53"/>
  <c r="N30" i="53"/>
  <c r="M31" i="53"/>
  <c r="Q25" i="53"/>
  <c r="J30" i="53"/>
  <c r="N33" i="53"/>
  <c r="K94" i="55"/>
  <c r="F101" i="55"/>
  <c r="P36" i="55"/>
  <c r="N24" i="55"/>
  <c r="O60" i="55"/>
  <c r="K62" i="55"/>
  <c r="E21" i="55"/>
  <c r="F46" i="54"/>
  <c r="AF46" i="54" s="1"/>
  <c r="L102" i="55"/>
  <c r="P50" i="55"/>
  <c r="I44" i="55"/>
  <c r="J57" i="55"/>
  <c r="N30" i="55"/>
  <c r="M28" i="55"/>
  <c r="F32" i="55"/>
  <c r="I80" i="55"/>
  <c r="H70" i="54"/>
  <c r="AH70" i="54" s="1"/>
  <c r="I98" i="54"/>
  <c r="AI98" i="54" s="1"/>
  <c r="K61" i="55"/>
  <c r="N44" i="55"/>
  <c r="R20" i="53"/>
  <c r="G22" i="53"/>
  <c r="P14" i="53"/>
  <c r="P24" i="53"/>
  <c r="F36" i="53"/>
  <c r="M29" i="53"/>
  <c r="O15" i="53"/>
  <c r="F33" i="53"/>
  <c r="R23" i="53"/>
  <c r="I14" i="53"/>
  <c r="X22" i="53"/>
  <c r="E26" i="53"/>
  <c r="N31" i="53"/>
  <c r="N16" i="53"/>
  <c r="W29" i="53"/>
  <c r="N23" i="53"/>
  <c r="R14" i="53"/>
  <c r="G16" i="53"/>
  <c r="K20" i="53"/>
  <c r="I43" i="55"/>
  <c r="K93" i="55"/>
  <c r="D66" i="54"/>
  <c r="AD66" i="54" s="1"/>
  <c r="F74" i="54"/>
  <c r="AF74" i="54" s="1"/>
  <c r="I95" i="54"/>
  <c r="AI95" i="54" s="1"/>
  <c r="K103" i="55"/>
  <c r="N60" i="55"/>
  <c r="M75" i="55"/>
  <c r="I33" i="54"/>
  <c r="AI33" i="54" s="1"/>
  <c r="E33" i="54"/>
  <c r="AE33" i="54" s="1"/>
  <c r="F26" i="54"/>
  <c r="AF26" i="54" s="1"/>
  <c r="K101" i="55"/>
  <c r="K44" i="55"/>
  <c r="D95" i="54"/>
  <c r="AD95" i="54" s="1"/>
  <c r="F110" i="55"/>
  <c r="D35" i="54"/>
  <c r="AD35" i="54" s="1"/>
  <c r="I40" i="55"/>
  <c r="K89" i="55"/>
  <c r="H71" i="54"/>
  <c r="AH71" i="54" s="1"/>
  <c r="E47" i="55"/>
  <c r="F80" i="54"/>
  <c r="AF80" i="54" s="1"/>
  <c r="O26" i="55"/>
  <c r="O44" i="55"/>
  <c r="I103" i="54"/>
  <c r="AI103" i="54" s="1"/>
  <c r="F64" i="54"/>
  <c r="AF64" i="54" s="1"/>
  <c r="G37" i="54"/>
  <c r="AG37" i="54" s="1"/>
  <c r="O95" i="55"/>
  <c r="H107" i="54"/>
  <c r="AH107" i="54" s="1"/>
  <c r="L46" i="55"/>
  <c r="I54" i="55"/>
  <c r="D71" i="54"/>
  <c r="AD71" i="54" s="1"/>
  <c r="N72" i="55"/>
  <c r="D34" i="54"/>
  <c r="AD34" i="54" s="1"/>
  <c r="I20" i="55"/>
  <c r="O89" i="55"/>
  <c r="U17" i="53"/>
  <c r="N28" i="53"/>
  <c r="L29" i="53"/>
  <c r="I29" i="53"/>
  <c r="F14" i="53"/>
  <c r="N36" i="53"/>
  <c r="H34" i="53"/>
  <c r="S19" i="53"/>
  <c r="M25" i="53"/>
  <c r="V28" i="53"/>
  <c r="O19" i="53"/>
  <c r="H91" i="54"/>
  <c r="AH91" i="54" s="1"/>
  <c r="L106" i="55"/>
  <c r="G21" i="54"/>
  <c r="AG21" i="54" s="1"/>
  <c r="H43" i="54"/>
  <c r="AH43" i="54" s="1"/>
  <c r="G51" i="54"/>
  <c r="AG51" i="54" s="1"/>
  <c r="G55" i="54"/>
  <c r="AG55" i="54" s="1"/>
  <c r="I90" i="55"/>
  <c r="H66" i="54"/>
  <c r="AH66" i="54" s="1"/>
  <c r="D73" i="54"/>
  <c r="AD73" i="54" s="1"/>
  <c r="N27" i="55"/>
  <c r="F21" i="54"/>
  <c r="AF21" i="54" s="1"/>
  <c r="M83" i="55"/>
  <c r="D97" i="54"/>
  <c r="AD97" i="54" s="1"/>
  <c r="P78" i="55"/>
  <c r="E106" i="54"/>
  <c r="AE106" i="54" s="1"/>
  <c r="H32" i="55"/>
  <c r="H57" i="54"/>
  <c r="AH57" i="54" s="1"/>
  <c r="N77" i="55"/>
  <c r="G99" i="54"/>
  <c r="AG99" i="54" s="1"/>
  <c r="L23" i="55"/>
  <c r="J39" i="55"/>
  <c r="I97" i="54"/>
  <c r="AI97" i="54" s="1"/>
  <c r="I85" i="55"/>
  <c r="P49" i="55"/>
  <c r="H19" i="54"/>
  <c r="AH19" i="54" s="1"/>
  <c r="I50" i="54"/>
  <c r="AI50" i="54" s="1"/>
  <c r="P31" i="55"/>
  <c r="F89" i="54"/>
  <c r="AF89" i="54" s="1"/>
  <c r="L77" i="55"/>
  <c r="L79" i="55"/>
  <c r="F52" i="54"/>
  <c r="AF52" i="54" s="1"/>
  <c r="G97" i="54"/>
  <c r="AG97" i="54" s="1"/>
  <c r="N74" i="55"/>
  <c r="F55" i="55"/>
  <c r="N36" i="55"/>
  <c r="I26" i="54"/>
  <c r="AI26" i="54" s="1"/>
  <c r="M32" i="53"/>
  <c r="F25" i="53"/>
  <c r="G89" i="55"/>
  <c r="H59" i="54"/>
  <c r="AH59" i="54" s="1"/>
  <c r="F82" i="55"/>
  <c r="F35" i="54"/>
  <c r="AF35" i="54" s="1"/>
  <c r="E87" i="54"/>
  <c r="AE87" i="54" s="1"/>
  <c r="N38" i="55"/>
  <c r="E17" i="54"/>
  <c r="AE17" i="54" s="1"/>
  <c r="P43" i="55"/>
  <c r="L35" i="55"/>
  <c r="D89" i="54"/>
  <c r="AD89" i="54" s="1"/>
  <c r="K65" i="55"/>
  <c r="H98" i="54"/>
  <c r="AH98" i="54" s="1"/>
  <c r="F47" i="54"/>
  <c r="AF47" i="54" s="1"/>
  <c r="D70" i="54"/>
  <c r="AD70" i="54" s="1"/>
  <c r="O40" i="55"/>
  <c r="E79" i="54"/>
  <c r="AE79" i="54" s="1"/>
  <c r="N69" i="55"/>
  <c r="F83" i="54"/>
  <c r="AF83" i="54" s="1"/>
  <c r="F91" i="54"/>
  <c r="AF91" i="54" s="1"/>
  <c r="D87" i="54"/>
  <c r="AD87" i="54" s="1"/>
  <c r="O76" i="55"/>
  <c r="G15" i="54"/>
  <c r="AG15" i="54" s="1"/>
  <c r="H34" i="54"/>
  <c r="AH34" i="54" s="1"/>
  <c r="G109" i="55"/>
  <c r="F49" i="54"/>
  <c r="AF49" i="54" s="1"/>
  <c r="E105" i="54"/>
  <c r="AE105" i="54" s="1"/>
  <c r="G74" i="54"/>
  <c r="AG74" i="54" s="1"/>
  <c r="I59" i="54"/>
  <c r="AI59" i="54" s="1"/>
  <c r="K91" i="55"/>
  <c r="D46" i="54"/>
  <c r="AD46" i="54" s="1"/>
  <c r="F41" i="54"/>
  <c r="AF41" i="54" s="1"/>
  <c r="J81" i="55"/>
  <c r="F78" i="54"/>
  <c r="AF78" i="54" s="1"/>
  <c r="G102" i="54"/>
  <c r="AG102" i="54" s="1"/>
  <c r="O110" i="55"/>
  <c r="E39" i="54"/>
  <c r="AE39" i="54" s="1"/>
  <c r="D83" i="54"/>
  <c r="AD83" i="54" s="1"/>
  <c r="F59" i="55"/>
  <c r="H83" i="55"/>
  <c r="P55" i="55"/>
  <c r="F69" i="54"/>
  <c r="AF69" i="54" s="1"/>
  <c r="I36" i="55"/>
  <c r="G107" i="54"/>
  <c r="AG107" i="54" s="1"/>
  <c r="E102" i="54"/>
  <c r="AE102" i="54" s="1"/>
  <c r="G92" i="54"/>
  <c r="AG92" i="54" s="1"/>
  <c r="G35" i="54"/>
  <c r="AG35" i="54" s="1"/>
  <c r="P18" i="55"/>
  <c r="E18" i="54"/>
  <c r="AE18" i="54" s="1"/>
  <c r="L85" i="55"/>
  <c r="F71" i="55"/>
  <c r="J73" i="55"/>
  <c r="T21" i="53"/>
  <c r="S27" i="53"/>
  <c r="J20" i="53"/>
  <c r="P31" i="53"/>
  <c r="H33" i="53"/>
  <c r="V33" i="53"/>
  <c r="T30" i="53"/>
  <c r="E37" i="55"/>
  <c r="V27" i="53"/>
  <c r="I107" i="55"/>
  <c r="D16" i="54"/>
  <c r="AD16" i="54" s="1"/>
  <c r="K50" i="55"/>
  <c r="L101" i="55"/>
  <c r="G94" i="55"/>
  <c r="I71" i="55"/>
  <c r="H49" i="55"/>
  <c r="O57" i="55"/>
  <c r="O25" i="55"/>
  <c r="G41" i="54"/>
  <c r="AG41" i="54" s="1"/>
  <c r="G88" i="55"/>
  <c r="E62" i="54"/>
  <c r="AE62" i="54" s="1"/>
  <c r="E82" i="54"/>
  <c r="AE82" i="54" s="1"/>
  <c r="H75" i="54"/>
  <c r="AH75" i="54" s="1"/>
  <c r="P73" i="55"/>
  <c r="N91" i="55"/>
  <c r="E74" i="50"/>
  <c r="K19" i="50" s="1"/>
  <c r="O104" i="55"/>
  <c r="I104" i="55"/>
  <c r="O82" i="55"/>
  <c r="G49" i="54"/>
  <c r="AG49" i="54" s="1"/>
  <c r="G32" i="53"/>
  <c r="K36" i="53"/>
  <c r="I34" i="53"/>
  <c r="E32" i="53"/>
  <c r="R35" i="53"/>
  <c r="K29" i="53"/>
  <c r="Q16" i="53"/>
  <c r="M15" i="53"/>
  <c r="E29" i="53"/>
  <c r="X23" i="53"/>
  <c r="J36" i="53"/>
  <c r="L24" i="53"/>
  <c r="K22" i="53"/>
  <c r="I36" i="53"/>
  <c r="G33" i="53"/>
  <c r="R36" i="53"/>
  <c r="N29" i="53"/>
  <c r="R17" i="53"/>
  <c r="R25" i="53"/>
  <c r="U34" i="53"/>
  <c r="E99" i="54"/>
  <c r="AE99" i="54" s="1"/>
  <c r="I32" i="54"/>
  <c r="AI32" i="54" s="1"/>
  <c r="L66" i="55"/>
  <c r="G71" i="54"/>
  <c r="AG71" i="54" s="1"/>
  <c r="L104" i="55"/>
  <c r="G24" i="54"/>
  <c r="AG24" i="54" s="1"/>
  <c r="K51" i="55"/>
  <c r="F101" i="54"/>
  <c r="AF101" i="54" s="1"/>
  <c r="N98" i="55"/>
  <c r="G84" i="55"/>
  <c r="G107" i="55"/>
  <c r="K23" i="55"/>
  <c r="P86" i="55"/>
  <c r="F30" i="54"/>
  <c r="AF30" i="54" s="1"/>
  <c r="I24" i="55"/>
  <c r="G105" i="55"/>
  <c r="I78" i="54"/>
  <c r="AI78" i="54" s="1"/>
  <c r="I35" i="54"/>
  <c r="AI35" i="54" s="1"/>
  <c r="F73" i="54"/>
  <c r="AF73" i="54" s="1"/>
  <c r="G57" i="54"/>
  <c r="AG57" i="54" s="1"/>
  <c r="P105" i="55"/>
  <c r="H106" i="55"/>
  <c r="K109" i="55"/>
  <c r="K85" i="55"/>
  <c r="F61" i="55"/>
  <c r="J78" i="55"/>
  <c r="H51" i="54"/>
  <c r="AH51" i="54" s="1"/>
  <c r="G34" i="54"/>
  <c r="AG34" i="54" s="1"/>
  <c r="I62" i="54"/>
  <c r="AI62" i="54" s="1"/>
  <c r="H79" i="54"/>
  <c r="AH79" i="54" s="1"/>
  <c r="H72" i="55"/>
  <c r="J64" i="55"/>
  <c r="M53" i="55"/>
  <c r="E107" i="54"/>
  <c r="AE107" i="54" s="1"/>
  <c r="T22" i="53"/>
  <c r="H31" i="53"/>
  <c r="J24" i="53"/>
  <c r="J16" i="53"/>
  <c r="T20" i="53"/>
  <c r="E25" i="53"/>
  <c r="F34" i="53"/>
  <c r="G25" i="53"/>
  <c r="N20" i="53"/>
  <c r="M14" i="53"/>
  <c r="S34" i="53"/>
  <c r="F20" i="53"/>
  <c r="I51" i="54"/>
  <c r="AI51" i="54" s="1"/>
  <c r="D18" i="54"/>
  <c r="AD18" i="54" s="1"/>
  <c r="I100" i="54"/>
  <c r="AI100" i="54" s="1"/>
  <c r="G77" i="54"/>
  <c r="AG77" i="54" s="1"/>
  <c r="M62" i="55"/>
  <c r="D30" i="54"/>
  <c r="AD30" i="54" s="1"/>
  <c r="P76" i="55"/>
  <c r="O51" i="55"/>
  <c r="G90" i="54"/>
  <c r="AG90" i="54" s="1"/>
  <c r="M69" i="55"/>
  <c r="I82" i="54"/>
  <c r="AI82" i="54" s="1"/>
  <c r="M35" i="55"/>
  <c r="P87" i="55"/>
  <c r="G103" i="55"/>
  <c r="F107" i="54"/>
  <c r="AF107" i="54" s="1"/>
  <c r="H48" i="55"/>
  <c r="I16" i="54"/>
  <c r="AI16" i="54" s="1"/>
  <c r="N80" i="55"/>
  <c r="I59" i="55"/>
  <c r="M18" i="55"/>
  <c r="O64" i="55"/>
  <c r="H30" i="55"/>
  <c r="H62" i="55"/>
  <c r="H39" i="54"/>
  <c r="AH39" i="54" s="1"/>
  <c r="O97" i="55"/>
  <c r="K48" i="55"/>
  <c r="E23" i="54"/>
  <c r="AE23" i="54" s="1"/>
  <c r="I93" i="54"/>
  <c r="AI93" i="54" s="1"/>
  <c r="H73" i="55"/>
  <c r="L29" i="55"/>
  <c r="L83" i="55"/>
  <c r="G81" i="54"/>
  <c r="AG81" i="54" s="1"/>
  <c r="F53" i="54"/>
  <c r="AF53" i="54" s="1"/>
  <c r="G66" i="51"/>
  <c r="P66" i="51" s="1"/>
  <c r="H18" i="54"/>
  <c r="AH18" i="54" s="1"/>
  <c r="F107" i="55"/>
  <c r="M81" i="55"/>
  <c r="S29" i="53"/>
  <c r="X27" i="53"/>
  <c r="E16" i="53"/>
  <c r="O27" i="53"/>
  <c r="J24" i="55"/>
  <c r="E65" i="50"/>
  <c r="C19" i="50" s="1"/>
  <c r="H67" i="54"/>
  <c r="AH67" i="54" s="1"/>
  <c r="H58" i="55"/>
  <c r="E85" i="54"/>
  <c r="AE85" i="54" s="1"/>
  <c r="F90" i="55"/>
  <c r="K56" i="55"/>
  <c r="F92" i="55"/>
  <c r="J29" i="55"/>
  <c r="I43" i="54"/>
  <c r="AI43" i="54" s="1"/>
  <c r="P56" i="55"/>
  <c r="G91" i="54"/>
  <c r="AG91" i="54" s="1"/>
  <c r="K22" i="55"/>
  <c r="D54" i="54"/>
  <c r="AD54" i="54" s="1"/>
  <c r="O99" i="55"/>
  <c r="J70" i="55"/>
  <c r="F82" i="54"/>
  <c r="AF82" i="54" s="1"/>
  <c r="G54" i="54"/>
  <c r="AG54" i="54" s="1"/>
  <c r="N88" i="55"/>
  <c r="F29" i="54"/>
  <c r="AF29" i="54" s="1"/>
  <c r="E53" i="54"/>
  <c r="AE53" i="54" s="1"/>
  <c r="G29" i="54"/>
  <c r="AG29" i="54" s="1"/>
  <c r="H102" i="54"/>
  <c r="AH102" i="54" s="1"/>
  <c r="M19" i="55"/>
  <c r="H66" i="51"/>
  <c r="Q66" i="51" s="1"/>
  <c r="H63" i="55"/>
  <c r="I101" i="54"/>
  <c r="AI101" i="54" s="1"/>
  <c r="G78" i="54"/>
  <c r="AG78" i="54" s="1"/>
  <c r="I63" i="54"/>
  <c r="AI63" i="54" s="1"/>
  <c r="F71" i="54"/>
  <c r="AF71" i="54" s="1"/>
  <c r="F111" i="55"/>
  <c r="I101" i="55"/>
  <c r="J112" i="55"/>
  <c r="H56" i="54"/>
  <c r="AH56" i="54" s="1"/>
  <c r="D105" i="54"/>
  <c r="AD105" i="54" s="1"/>
  <c r="M64" i="55"/>
  <c r="F25" i="54"/>
  <c r="AF25" i="54" s="1"/>
  <c r="I87" i="54"/>
  <c r="AI87" i="54" s="1"/>
  <c r="I55" i="54"/>
  <c r="AI55" i="54" s="1"/>
  <c r="K66" i="55"/>
  <c r="I29" i="54"/>
  <c r="AI29" i="54" s="1"/>
  <c r="L21" i="55"/>
  <c r="D81" i="54"/>
  <c r="AD81" i="54" s="1"/>
  <c r="F77" i="54"/>
  <c r="AF77" i="54" s="1"/>
  <c r="H32" i="53"/>
  <c r="V14" i="53"/>
  <c r="K17" i="53"/>
  <c r="W17" i="53"/>
  <c r="F18" i="53"/>
  <c r="W20" i="53"/>
  <c r="I27" i="53"/>
  <c r="G31" i="53"/>
  <c r="U15" i="53"/>
  <c r="J35" i="53"/>
  <c r="O16" i="53"/>
  <c r="O22" i="53"/>
  <c r="S35" i="53"/>
  <c r="L20" i="53"/>
  <c r="H26" i="53"/>
  <c r="G17" i="53"/>
  <c r="O34" i="53"/>
  <c r="M33" i="53" l="1"/>
  <c r="L19" i="53"/>
  <c r="Q24" i="53"/>
  <c r="N24" i="53"/>
  <c r="P32" i="53"/>
  <c r="U25" i="53"/>
  <c r="L36" i="53"/>
  <c r="X29" i="53"/>
  <c r="K15" i="53"/>
  <c r="L34" i="53"/>
  <c r="M20" i="53"/>
  <c r="U31" i="53"/>
  <c r="V31" i="53"/>
  <c r="I33" i="53"/>
  <c r="F22" i="53"/>
  <c r="T27" i="53"/>
  <c r="M36" i="53"/>
  <c r="M19" i="53"/>
  <c r="U18" i="53"/>
  <c r="E31" i="53"/>
  <c r="U21" i="53"/>
  <c r="F30" i="53"/>
  <c r="Q26" i="53"/>
  <c r="M27" i="53"/>
  <c r="I16" i="53"/>
  <c r="V32" i="53"/>
  <c r="R33" i="53"/>
  <c r="E15" i="53"/>
  <c r="J26" i="53"/>
  <c r="Q32" i="53"/>
  <c r="X14" i="53"/>
  <c r="G35" i="53"/>
  <c r="L31" i="53"/>
  <c r="P13" i="53"/>
  <c r="X31" i="53"/>
  <c r="L13" i="53"/>
  <c r="F15" i="53"/>
  <c r="S15" i="53"/>
  <c r="T35" i="53"/>
  <c r="O28" i="53"/>
  <c r="M26" i="53"/>
  <c r="X26" i="53"/>
  <c r="I21" i="53"/>
  <c r="Q17" i="53"/>
  <c r="U13" i="53"/>
  <c r="M13" i="53"/>
  <c r="H22" i="53"/>
  <c r="G20" i="53"/>
  <c r="O24" i="53"/>
  <c r="G30" i="53"/>
  <c r="Q31" i="53"/>
  <c r="M23" i="53"/>
  <c r="I17" i="53"/>
  <c r="N25" i="53"/>
  <c r="U23" i="53"/>
  <c r="O18" i="53"/>
  <c r="N34" i="53"/>
  <c r="G29" i="53"/>
  <c r="S31" i="53"/>
  <c r="F26" i="53"/>
  <c r="S30" i="53"/>
  <c r="M28" i="53"/>
  <c r="H27" i="53"/>
  <c r="P20" i="53"/>
  <c r="Q33" i="53"/>
  <c r="N17" i="53"/>
  <c r="F31" i="53"/>
  <c r="S32" i="53"/>
  <c r="T14" i="53"/>
  <c r="S26" i="53"/>
  <c r="O17" i="53"/>
  <c r="V25" i="53"/>
  <c r="N22" i="53"/>
  <c r="K24" i="53"/>
  <c r="W26" i="53"/>
  <c r="S28" i="53"/>
  <c r="W23" i="53"/>
  <c r="S36" i="53"/>
  <c r="F28" i="53"/>
  <c r="U32" i="53"/>
  <c r="X32" i="53"/>
  <c r="S20" i="53"/>
  <c r="V34" i="53"/>
  <c r="V16" i="53"/>
  <c r="H25" i="53"/>
  <c r="M35" i="53"/>
  <c r="X13" i="53"/>
  <c r="E36" i="53"/>
  <c r="L16" i="53"/>
  <c r="R26" i="53"/>
  <c r="G21" i="53"/>
  <c r="J15" i="53"/>
  <c r="I23" i="53"/>
  <c r="U35" i="53"/>
  <c r="G19" i="55"/>
  <c r="M76" i="55"/>
  <c r="L24" i="55"/>
  <c r="G46" i="55"/>
  <c r="N28" i="55"/>
  <c r="N71" i="55"/>
  <c r="M49" i="55"/>
  <c r="N51" i="55"/>
  <c r="L69" i="55"/>
  <c r="F91" i="55"/>
  <c r="O23" i="55"/>
  <c r="O63" i="55"/>
  <c r="P94" i="55"/>
  <c r="L68" i="55"/>
  <c r="J45" i="55"/>
  <c r="F25" i="55"/>
  <c r="N70" i="55"/>
  <c r="I87" i="55"/>
  <c r="E92" i="55"/>
  <c r="P67" i="55"/>
  <c r="W16" i="53"/>
  <c r="L54" i="55"/>
  <c r="M47" i="55"/>
  <c r="O48" i="55"/>
  <c r="P61" i="55"/>
  <c r="O108" i="55"/>
  <c r="K104" i="55"/>
  <c r="K106" i="55"/>
  <c r="M42" i="55"/>
  <c r="P81" i="55"/>
  <c r="H55" i="55"/>
  <c r="H75" i="55"/>
  <c r="G36" i="55"/>
  <c r="M39" i="55"/>
  <c r="E31" i="55"/>
  <c r="J32" i="55"/>
  <c r="O45" i="55"/>
  <c r="L19" i="55"/>
  <c r="J100" i="55"/>
  <c r="P83" i="55"/>
  <c r="E81" i="55"/>
  <c r="G111" i="55"/>
  <c r="E83" i="55"/>
  <c r="H86" i="55"/>
  <c r="G80" i="55"/>
  <c r="P38" i="55"/>
  <c r="N65" i="55"/>
  <c r="G31" i="55"/>
  <c r="M92" i="55"/>
  <c r="F52" i="55"/>
  <c r="E22" i="55"/>
  <c r="N105" i="55"/>
  <c r="J104" i="55"/>
  <c r="F70" i="55"/>
  <c r="E26" i="55"/>
  <c r="I91" i="55"/>
  <c r="O39" i="55"/>
  <c r="M102" i="55"/>
  <c r="J17" i="55"/>
  <c r="L105" i="55"/>
  <c r="G76" i="55"/>
  <c r="L107" i="55"/>
  <c r="F95" i="55"/>
  <c r="M65" i="55"/>
  <c r="H24" i="55"/>
  <c r="L99" i="55"/>
  <c r="M73" i="55"/>
  <c r="P37" i="55"/>
  <c r="L63" i="55"/>
  <c r="G20" i="55"/>
  <c r="K35" i="55"/>
  <c r="E54" i="55"/>
  <c r="N61" i="55"/>
  <c r="G40" i="55"/>
  <c r="F62" i="55"/>
  <c r="K41" i="55"/>
  <c r="J36" i="55"/>
  <c r="F48" i="55"/>
  <c r="P47" i="55"/>
  <c r="H46" i="55"/>
  <c r="F67" i="55"/>
  <c r="F51" i="55"/>
  <c r="I108" i="55"/>
  <c r="L38" i="55"/>
  <c r="M103" i="55"/>
  <c r="K64" i="55"/>
  <c r="H34" i="55"/>
  <c r="I49" i="55"/>
  <c r="N47" i="55"/>
  <c r="H45" i="55"/>
  <c r="I33" i="55"/>
  <c r="K63" i="55"/>
  <c r="J19" i="55"/>
  <c r="P23" i="55"/>
  <c r="J33" i="55"/>
  <c r="M85" i="55"/>
  <c r="N50" i="55"/>
  <c r="J76" i="55"/>
  <c r="K96" i="55"/>
  <c r="M58" i="55"/>
  <c r="K98" i="55"/>
  <c r="F24" i="55"/>
  <c r="I28" i="55"/>
  <c r="H42" i="55"/>
  <c r="I25" i="55"/>
  <c r="N64" i="55"/>
  <c r="F81" i="55"/>
  <c r="M46" i="55"/>
  <c r="M87" i="55"/>
  <c r="F76" i="55"/>
  <c r="N86" i="55"/>
  <c r="F68" i="55"/>
  <c r="P59" i="55"/>
  <c r="F39" i="55"/>
  <c r="F109" i="55"/>
  <c r="K111" i="55"/>
  <c r="I51" i="55"/>
  <c r="H22" i="55"/>
  <c r="P106" i="55"/>
  <c r="M100" i="55"/>
  <c r="E46" i="55"/>
  <c r="J83" i="55"/>
  <c r="H35" i="55"/>
  <c r="H85" i="55"/>
  <c r="E62" i="55"/>
  <c r="P64" i="55"/>
  <c r="E111" i="55"/>
  <c r="G87" i="55"/>
  <c r="F72" i="55"/>
  <c r="M40" i="55"/>
  <c r="N101" i="55"/>
  <c r="M68" i="55"/>
  <c r="O62" i="55"/>
  <c r="E100" i="55"/>
  <c r="N68" i="55"/>
  <c r="O17" i="55"/>
  <c r="O20" i="55"/>
  <c r="F102" i="55"/>
  <c r="P29" i="55"/>
  <c r="E61" i="55"/>
  <c r="K87" i="55"/>
  <c r="P97" i="55"/>
  <c r="H28" i="55"/>
  <c r="I73" i="55"/>
  <c r="F31" i="55"/>
  <c r="H103" i="55"/>
  <c r="H37" i="55"/>
  <c r="H96" i="55"/>
  <c r="G67" i="55"/>
  <c r="I82" i="55"/>
  <c r="H109" i="55"/>
  <c r="L59" i="55"/>
  <c r="N109" i="55"/>
  <c r="H97" i="55"/>
  <c r="P104" i="55"/>
  <c r="J40" i="55"/>
  <c r="J26" i="55"/>
  <c r="L74" i="55"/>
  <c r="F96" i="55"/>
  <c r="I103" i="55"/>
  <c r="F112" i="55"/>
  <c r="P66" i="55"/>
  <c r="G83" i="55"/>
  <c r="J60" i="55"/>
  <c r="L18" i="55"/>
  <c r="F56" i="55"/>
  <c r="J21" i="55"/>
  <c r="M36" i="55"/>
  <c r="O22" i="55"/>
  <c r="G66" i="55"/>
  <c r="O84" i="55"/>
  <c r="O56" i="55"/>
  <c r="N34" i="55"/>
  <c r="I61" i="55"/>
  <c r="I106" i="55"/>
  <c r="F93" i="55"/>
  <c r="O69" i="55"/>
  <c r="K59" i="55"/>
  <c r="P110" i="55"/>
  <c r="K71" i="55"/>
  <c r="E107" i="55"/>
  <c r="I63" i="55"/>
  <c r="K76" i="55"/>
  <c r="H43" i="55"/>
  <c r="E49" i="55"/>
  <c r="E97" i="55"/>
  <c r="E73" i="55"/>
  <c r="H19" i="55"/>
  <c r="H61" i="55"/>
  <c r="H44" i="55"/>
  <c r="G69" i="55"/>
  <c r="L67" i="55"/>
  <c r="F84" i="55"/>
  <c r="J107" i="55"/>
  <c r="E38" i="55"/>
  <c r="E86" i="55"/>
  <c r="G98" i="55"/>
  <c r="P93" i="55"/>
  <c r="I64" i="55"/>
  <c r="N19" i="55"/>
  <c r="G33" i="55"/>
  <c r="I42" i="55"/>
  <c r="G70" i="55"/>
  <c r="M91" i="55"/>
  <c r="J88" i="55"/>
  <c r="J102" i="55"/>
  <c r="M89" i="55"/>
  <c r="F88" i="55"/>
  <c r="O41" i="55"/>
  <c r="J66" i="55"/>
  <c r="O47" i="55"/>
  <c r="I39" i="55"/>
  <c r="H88" i="55"/>
  <c r="M94" i="55"/>
  <c r="O19" i="55"/>
  <c r="O70" i="55"/>
  <c r="L108" i="55"/>
  <c r="M98" i="55"/>
  <c r="P53" i="55"/>
  <c r="H89" i="55"/>
  <c r="K28" i="55"/>
  <c r="G75" i="55"/>
  <c r="P21" i="55"/>
  <c r="J28" i="55"/>
  <c r="F57" i="55"/>
  <c r="P71" i="55"/>
  <c r="J62" i="55"/>
  <c r="I47" i="55"/>
  <c r="E96" i="55"/>
  <c r="P58" i="55"/>
  <c r="F46" i="55"/>
  <c r="G47" i="55"/>
  <c r="K30" i="55"/>
  <c r="L103" i="55"/>
  <c r="G90" i="55"/>
  <c r="J84" i="55"/>
  <c r="O73" i="55"/>
  <c r="H65" i="55"/>
  <c r="I112" i="55"/>
  <c r="L48" i="55"/>
  <c r="H17" i="55"/>
  <c r="N66" i="55"/>
  <c r="O38" i="55"/>
  <c r="J59" i="55"/>
  <c r="I93" i="55"/>
  <c r="H82" i="55"/>
  <c r="G42" i="55"/>
  <c r="G30" i="55"/>
  <c r="G62" i="55"/>
  <c r="E48" i="55"/>
  <c r="K33" i="55"/>
  <c r="P45" i="55"/>
  <c r="M86" i="55"/>
  <c r="L111" i="55"/>
  <c r="L70" i="55"/>
  <c r="H18" i="55"/>
  <c r="H50" i="55"/>
  <c r="L31" i="55"/>
  <c r="G102" i="55"/>
  <c r="O59" i="55"/>
  <c r="J106" i="55"/>
  <c r="P62" i="55"/>
  <c r="P99" i="55"/>
  <c r="P92" i="55"/>
  <c r="L30" i="55"/>
  <c r="H31" i="55"/>
  <c r="F80" i="55"/>
  <c r="M77" i="55"/>
  <c r="I38" i="55"/>
  <c r="K32" i="55"/>
  <c r="K112" i="55"/>
  <c r="M110" i="55"/>
  <c r="G63" i="55"/>
  <c r="H29" i="55"/>
  <c r="K90" i="55"/>
  <c r="K88" i="55"/>
  <c r="N20" i="55"/>
  <c r="I65" i="55"/>
  <c r="P60" i="55"/>
  <c r="M45" i="55"/>
  <c r="E60" i="55"/>
  <c r="I105" i="55"/>
  <c r="J47" i="55"/>
  <c r="I92" i="55"/>
  <c r="O83" i="55"/>
  <c r="M63" i="55"/>
  <c r="O46" i="55"/>
  <c r="H81" i="55"/>
  <c r="H77" i="55"/>
  <c r="E99" i="55"/>
  <c r="I48" i="55"/>
  <c r="F28" i="55"/>
  <c r="G35" i="55"/>
  <c r="O80" i="55"/>
  <c r="P28" i="55"/>
  <c r="L76" i="55"/>
  <c r="L41" i="55"/>
  <c r="E51" i="55"/>
  <c r="K25" i="55"/>
  <c r="F99" i="55"/>
  <c r="E50" i="55"/>
  <c r="E91" i="55"/>
  <c r="F42" i="55"/>
  <c r="J77" i="55"/>
  <c r="F27" i="55"/>
  <c r="J75" i="55"/>
  <c r="M112" i="55"/>
  <c r="H53" i="55"/>
  <c r="J41" i="55"/>
  <c r="O94" i="55"/>
  <c r="P27" i="55"/>
  <c r="L82" i="55"/>
  <c r="E39" i="55"/>
  <c r="O30" i="55"/>
  <c r="J72" i="55"/>
  <c r="K40" i="55"/>
  <c r="I35" i="55"/>
  <c r="M52" i="55"/>
  <c r="G45" i="55"/>
  <c r="H95" i="55"/>
  <c r="E69" i="55"/>
  <c r="M32" i="55"/>
  <c r="O37" i="55"/>
  <c r="K37" i="55"/>
  <c r="O109" i="55"/>
  <c r="P72" i="55"/>
  <c r="E25" i="55"/>
  <c r="J96" i="55"/>
  <c r="L75" i="55"/>
  <c r="K55" i="55"/>
  <c r="M33" i="55"/>
  <c r="M37" i="55"/>
  <c r="G78" i="55"/>
  <c r="L94" i="55"/>
  <c r="P112" i="55"/>
  <c r="M22" i="55"/>
  <c r="K74" i="55"/>
  <c r="O67" i="55"/>
  <c r="E94" i="55"/>
  <c r="F37" i="55"/>
  <c r="G101" i="55"/>
  <c r="L109" i="55"/>
  <c r="F63" i="55"/>
  <c r="L39" i="55"/>
  <c r="O79" i="55"/>
  <c r="H40" i="55"/>
  <c r="O101" i="55"/>
  <c r="E88" i="55"/>
  <c r="P88" i="55"/>
  <c r="L62" i="55"/>
  <c r="H84" i="55"/>
  <c r="O58" i="55"/>
  <c r="N100" i="55"/>
  <c r="L22" i="55"/>
  <c r="L71" i="55"/>
  <c r="M80" i="55"/>
  <c r="F54" i="55"/>
  <c r="J79" i="55"/>
  <c r="E104" i="55"/>
  <c r="J95" i="55"/>
  <c r="M23" i="55"/>
  <c r="K77" i="55"/>
  <c r="H57" i="55"/>
  <c r="F106" i="55"/>
  <c r="O87" i="55"/>
  <c r="F83" i="55"/>
  <c r="K34" i="55"/>
  <c r="N99" i="55"/>
  <c r="E98" i="55"/>
  <c r="F75" i="55"/>
  <c r="E82" i="55"/>
  <c r="O43" i="55"/>
  <c r="N57" i="55"/>
  <c r="M54" i="55"/>
  <c r="H47" i="55"/>
  <c r="M56" i="55"/>
  <c r="I102" i="55"/>
  <c r="I111" i="55"/>
  <c r="I98" i="55"/>
  <c r="H99" i="55"/>
  <c r="H56" i="55"/>
  <c r="E36" i="55"/>
  <c r="L40" i="55"/>
  <c r="N103" i="55"/>
  <c r="G21" i="55"/>
  <c r="P30" i="55"/>
  <c r="N26" i="55"/>
  <c r="O28" i="55"/>
  <c r="E70" i="55"/>
  <c r="P34" i="55"/>
  <c r="J110" i="55"/>
  <c r="O66" i="55"/>
  <c r="N89" i="55"/>
  <c r="M51" i="55"/>
  <c r="I97" i="55"/>
  <c r="E27" i="55"/>
  <c r="M109" i="55"/>
  <c r="O78" i="55"/>
  <c r="K18" i="55"/>
  <c r="N90" i="55"/>
  <c r="K100" i="55"/>
  <c r="L26" i="55"/>
  <c r="M59" i="55"/>
  <c r="L32" i="55"/>
  <c r="I58" i="55"/>
  <c r="I99" i="55"/>
  <c r="I88" i="55"/>
  <c r="G22" i="55"/>
  <c r="M78" i="55"/>
  <c r="N45" i="55"/>
  <c r="I17" i="55"/>
  <c r="J98" i="55"/>
  <c r="P109" i="55"/>
  <c r="G18" i="55"/>
  <c r="O24" i="55"/>
  <c r="N58" i="55"/>
  <c r="I81" i="55"/>
  <c r="F30" i="55"/>
  <c r="G100" i="55"/>
  <c r="O112" i="55"/>
  <c r="N107" i="55"/>
  <c r="N21" i="55"/>
  <c r="K73" i="55"/>
  <c r="H39" i="55"/>
  <c r="J49" i="55"/>
  <c r="K70" i="55"/>
  <c r="L57" i="55"/>
  <c r="K75" i="55"/>
  <c r="I34" i="55"/>
  <c r="P57" i="55"/>
  <c r="E67" i="55"/>
  <c r="N108" i="55"/>
  <c r="F29" i="55"/>
  <c r="O92" i="55"/>
  <c r="H60" i="55"/>
  <c r="E57" i="55"/>
  <c r="H98" i="55"/>
  <c r="L53" i="55"/>
  <c r="H20" i="55"/>
  <c r="I96" i="55"/>
  <c r="N95" i="55"/>
  <c r="G92" i="55"/>
  <c r="G17" i="55"/>
  <c r="I55" i="55"/>
  <c r="F103" i="55"/>
  <c r="G96" i="55"/>
  <c r="E59" i="55"/>
  <c r="G32" i="55"/>
  <c r="E66" i="55"/>
  <c r="P108" i="55"/>
  <c r="F50" i="55"/>
  <c r="J108" i="55"/>
  <c r="E71" i="55"/>
  <c r="E109" i="55"/>
  <c r="K99" i="55"/>
  <c r="E30" i="55"/>
  <c r="E75" i="55"/>
  <c r="E23" i="55"/>
  <c r="F43" i="55"/>
  <c r="I89" i="55"/>
  <c r="P48" i="55"/>
  <c r="L72" i="55"/>
  <c r="K26" i="55"/>
  <c r="G85" i="55"/>
  <c r="G74" i="55"/>
  <c r="P42" i="55"/>
  <c r="N25" i="55"/>
  <c r="I29" i="55"/>
  <c r="K17" i="55"/>
  <c r="E19" i="55"/>
  <c r="G49" i="55"/>
  <c r="I37" i="55"/>
  <c r="E40" i="55"/>
  <c r="G99" i="55"/>
  <c r="F38" i="55"/>
  <c r="P80" i="55"/>
  <c r="E68" i="55"/>
  <c r="M17" i="55"/>
  <c r="M66" i="55"/>
  <c r="M105" i="55"/>
  <c r="M106" i="55"/>
  <c r="L60" i="55"/>
  <c r="L110" i="55"/>
  <c r="N85" i="55"/>
  <c r="H26" i="55"/>
  <c r="F100" i="55"/>
  <c r="J68" i="55"/>
  <c r="M79" i="55"/>
  <c r="E43" i="55"/>
  <c r="K47" i="55"/>
  <c r="E53" i="55"/>
  <c r="O35" i="55"/>
  <c r="O36" i="55"/>
  <c r="P69" i="55"/>
  <c r="J54" i="55"/>
  <c r="I78" i="55"/>
  <c r="G106" i="55"/>
  <c r="E78" i="55"/>
  <c r="O42" i="55"/>
  <c r="H69" i="55"/>
  <c r="J52" i="55"/>
  <c r="E45" i="55"/>
  <c r="I109" i="55"/>
  <c r="N17" i="55"/>
  <c r="O85" i="55"/>
  <c r="M84" i="55"/>
  <c r="K69" i="55"/>
  <c r="G57" i="55"/>
  <c r="G54" i="55"/>
  <c r="I69" i="55"/>
  <c r="M20" i="55"/>
  <c r="K83" i="55"/>
  <c r="N35" i="55"/>
  <c r="F45" i="55"/>
  <c r="N93" i="55"/>
  <c r="P24" i="55"/>
  <c r="H67" i="55"/>
  <c r="P46" i="55"/>
  <c r="F69" i="55"/>
  <c r="M96" i="55"/>
  <c r="M55" i="55"/>
  <c r="J86" i="55"/>
  <c r="K82" i="55"/>
  <c r="O33" i="55"/>
  <c r="L65" i="55"/>
  <c r="P102" i="55"/>
  <c r="J27" i="55"/>
  <c r="E110" i="55"/>
  <c r="J99" i="55"/>
  <c r="G58" i="55"/>
  <c r="N104" i="55"/>
  <c r="F105" i="55"/>
  <c r="P77" i="55"/>
  <c r="G65" i="55"/>
  <c r="I72" i="55"/>
  <c r="G91" i="55"/>
  <c r="J42" i="55"/>
  <c r="L88" i="55"/>
  <c r="E80" i="55"/>
  <c r="O31" i="55"/>
  <c r="F34" i="55"/>
  <c r="I27" i="55"/>
  <c r="G28" i="55"/>
  <c r="E90" i="55"/>
  <c r="H93" i="55"/>
  <c r="H41" i="55"/>
  <c r="J51" i="55"/>
  <c r="J56" i="55"/>
  <c r="E58" i="55"/>
  <c r="E106" i="55"/>
  <c r="N75" i="55"/>
  <c r="L55" i="55"/>
  <c r="P111" i="55"/>
  <c r="M61" i="55"/>
  <c r="O68" i="55"/>
  <c r="H33" i="55"/>
  <c r="H71" i="55"/>
  <c r="O75" i="55"/>
  <c r="H64" i="55"/>
  <c r="J55" i="55"/>
  <c r="N48" i="55"/>
  <c r="F47" i="55"/>
  <c r="F58" i="55"/>
  <c r="K36" i="55"/>
  <c r="M34" i="55"/>
  <c r="I79" i="55"/>
  <c r="M60" i="55"/>
  <c r="P17" i="55"/>
  <c r="N94" i="55"/>
  <c r="G95" i="55"/>
  <c r="G61" i="55"/>
  <c r="N53" i="55"/>
  <c r="K24" i="55"/>
  <c r="H102" i="55"/>
  <c r="N42" i="55"/>
  <c r="P90" i="55"/>
  <c r="O100" i="55"/>
  <c r="L56" i="55"/>
  <c r="J94" i="55"/>
  <c r="E89" i="55"/>
  <c r="G39" i="55"/>
  <c r="H104" i="55"/>
  <c r="L95" i="55"/>
  <c r="G97" i="55"/>
  <c r="L86" i="55"/>
  <c r="M71" i="55"/>
  <c r="E35" i="55"/>
  <c r="L93" i="55"/>
  <c r="P103" i="55"/>
  <c r="G26" i="55"/>
  <c r="O111" i="55"/>
  <c r="F21" i="55"/>
  <c r="O103" i="55"/>
  <c r="M38" i="55"/>
  <c r="L58" i="55"/>
  <c r="E85" i="55"/>
  <c r="I74" i="55"/>
  <c r="G81" i="55"/>
  <c r="J105" i="55"/>
  <c r="E41" i="55"/>
  <c r="I94" i="55"/>
  <c r="N55" i="55"/>
  <c r="N40" i="55"/>
  <c r="F79" i="55"/>
  <c r="H27" i="55"/>
  <c r="L84" i="55"/>
  <c r="E95" i="55"/>
  <c r="P89" i="55"/>
  <c r="J93" i="55"/>
  <c r="P91" i="55"/>
  <c r="F17" i="55"/>
  <c r="P95" i="55"/>
  <c r="L20" i="55"/>
  <c r="I52" i="55"/>
  <c r="O74" i="55"/>
  <c r="L98" i="55"/>
  <c r="H90" i="55"/>
  <c r="E18" i="55"/>
  <c r="I62" i="55"/>
  <c r="N102" i="55"/>
  <c r="L92" i="55"/>
  <c r="G29" i="55"/>
  <c r="N81" i="55"/>
  <c r="E84" i="55"/>
  <c r="I110" i="55"/>
  <c r="F64" i="55"/>
  <c r="H36" i="55"/>
  <c r="M104" i="55"/>
  <c r="I77" i="55"/>
  <c r="L49" i="55"/>
  <c r="I56" i="55"/>
  <c r="M41" i="55"/>
  <c r="O77" i="55"/>
  <c r="K42" i="55"/>
  <c r="G43" i="55"/>
  <c r="O102" i="55"/>
  <c r="K38" i="55"/>
  <c r="N110" i="55"/>
  <c r="G71" i="55"/>
  <c r="H74" i="55"/>
  <c r="E103" i="55"/>
  <c r="P35" i="55"/>
  <c r="K107" i="55"/>
  <c r="F22" i="55"/>
  <c r="P98" i="55"/>
  <c r="O54" i="55"/>
  <c r="J87" i="55"/>
  <c r="O88" i="55"/>
  <c r="L47" i="55"/>
  <c r="N43" i="55"/>
  <c r="G44" i="55"/>
  <c r="K72" i="55"/>
  <c r="E52" i="55"/>
  <c r="J91" i="55"/>
  <c r="E76" i="55"/>
  <c r="K57" i="55"/>
  <c r="G53" i="55"/>
  <c r="O106" i="55"/>
  <c r="K105" i="55"/>
  <c r="K27" i="55"/>
  <c r="M108" i="55"/>
  <c r="J111" i="55"/>
  <c r="H87" i="55"/>
  <c r="I60" i="55"/>
  <c r="K79" i="55"/>
  <c r="E33" i="55"/>
  <c r="N62" i="55"/>
  <c r="E34" i="55"/>
  <c r="N29" i="55"/>
  <c r="O86" i="55"/>
  <c r="F41" i="55"/>
  <c r="N31" i="55"/>
  <c r="H21" i="55"/>
  <c r="N73" i="55"/>
  <c r="I32" i="55"/>
  <c r="G59" i="55"/>
  <c r="N67" i="55"/>
  <c r="J58" i="55"/>
  <c r="F73" i="55"/>
  <c r="I31" i="55"/>
  <c r="E42" i="55"/>
  <c r="F77" i="55"/>
  <c r="O81" i="55"/>
  <c r="I66" i="55"/>
  <c r="K108" i="55"/>
  <c r="O105" i="55"/>
  <c r="G93" i="55"/>
  <c r="G34" i="55"/>
  <c r="N92" i="55"/>
  <c r="I86" i="55"/>
  <c r="E29" i="55"/>
  <c r="F33" i="55"/>
  <c r="K86" i="55"/>
  <c r="F44" i="55"/>
  <c r="E56" i="55"/>
  <c r="J65" i="55"/>
  <c r="G110" i="55"/>
  <c r="O32" i="55"/>
  <c r="O65" i="55"/>
  <c r="E74" i="55"/>
  <c r="N41" i="55"/>
  <c r="H25" i="55"/>
  <c r="L80" i="55"/>
  <c r="G60" i="55"/>
  <c r="L64" i="55"/>
  <c r="N49" i="55"/>
  <c r="I83" i="55"/>
  <c r="N33" i="55"/>
  <c r="H51" i="55"/>
  <c r="I46" i="55"/>
  <c r="J61" i="55"/>
  <c r="G64" i="55"/>
  <c r="M70" i="55"/>
  <c r="P75" i="55"/>
  <c r="I67" i="55"/>
  <c r="K102" i="55"/>
  <c r="H112" i="55"/>
  <c r="E44" i="55"/>
  <c r="M74" i="55"/>
  <c r="H101" i="55"/>
  <c r="P101" i="55"/>
  <c r="P96" i="55"/>
  <c r="L112" i="55"/>
  <c r="L87" i="55"/>
  <c r="G25" i="55"/>
  <c r="E93" i="55"/>
  <c r="I76" i="55"/>
  <c r="K80" i="55"/>
  <c r="N56" i="55"/>
  <c r="K20" i="55"/>
  <c r="L81" i="55"/>
  <c r="I23" i="55"/>
  <c r="H111" i="55"/>
  <c r="R30" i="53"/>
  <c r="H28" i="53"/>
  <c r="E28" i="53"/>
  <c r="O72" i="55"/>
  <c r="E79" i="55"/>
  <c r="E65" i="55"/>
  <c r="H68" i="55"/>
  <c r="P84" i="55"/>
  <c r="P41" i="55"/>
  <c r="F86" i="55"/>
  <c r="E24" i="55"/>
  <c r="N39" i="55"/>
  <c r="M111" i="55"/>
  <c r="L78" i="55"/>
  <c r="P44" i="55"/>
  <c r="M21" i="55"/>
  <c r="E28" i="55"/>
  <c r="E17" i="55"/>
  <c r="P100" i="55"/>
  <c r="J35" i="55"/>
  <c r="L45" i="55"/>
  <c r="J31" i="55"/>
  <c r="J97" i="55"/>
  <c r="G41" i="55"/>
  <c r="P54" i="55"/>
  <c r="O55" i="55"/>
  <c r="I41" i="55"/>
  <c r="E87" i="55"/>
  <c r="O34" i="55"/>
  <c r="O29" i="55"/>
  <c r="E20" i="55"/>
  <c r="J109" i="55"/>
  <c r="M90" i="55"/>
  <c r="H70" i="55"/>
  <c r="L91" i="55"/>
  <c r="F26" i="55"/>
  <c r="K92" i="55"/>
  <c r="F87" i="55"/>
  <c r="E112" i="55"/>
  <c r="J85" i="55"/>
  <c r="E64" i="55"/>
  <c r="H91" i="55"/>
  <c r="I75" i="55"/>
  <c r="J38" i="55"/>
  <c r="J30" i="55"/>
  <c r="F74" i="55"/>
  <c r="E101" i="55"/>
  <c r="F23" i="55"/>
  <c r="M26" i="55"/>
  <c r="H59" i="55"/>
  <c r="I100" i="55"/>
  <c r="I50" i="55"/>
  <c r="H94" i="55"/>
  <c r="J69" i="55"/>
  <c r="H38" i="55"/>
  <c r="N76" i="55"/>
  <c r="G52" i="55"/>
  <c r="N46" i="55"/>
  <c r="F35" i="55"/>
  <c r="K31" i="55"/>
  <c r="K43" i="55"/>
  <c r="J23" i="55"/>
  <c r="K45" i="55"/>
  <c r="M82" i="55"/>
  <c r="F66" i="55"/>
  <c r="F108" i="55"/>
  <c r="E55" i="55"/>
  <c r="F19" i="55"/>
  <c r="O98" i="55"/>
  <c r="J101" i="55"/>
  <c r="P25" i="55"/>
  <c r="H100" i="55"/>
  <c r="E105" i="55"/>
  <c r="N96" i="55"/>
  <c r="K97" i="55"/>
  <c r="E32" i="55"/>
  <c r="P20" i="55"/>
  <c r="N59" i="55"/>
  <c r="N82" i="55"/>
  <c r="J34" i="55"/>
  <c r="I45" i="55"/>
  <c r="E33" i="53"/>
  <c r="V30" i="53"/>
  <c r="H29" i="53"/>
  <c r="E77" i="55"/>
  <c r="F97" i="55"/>
  <c r="J89" i="55"/>
  <c r="M99" i="55"/>
  <c r="L61" i="55"/>
  <c r="O50" i="55"/>
  <c r="F60" i="55"/>
  <c r="P65" i="55"/>
  <c r="M72" i="55"/>
  <c r="M95" i="55"/>
  <c r="F98" i="55"/>
  <c r="N32" i="55"/>
  <c r="M107" i="55"/>
  <c r="N84" i="55"/>
  <c r="I95" i="55"/>
  <c r="G77" i="55"/>
  <c r="K110" i="55"/>
  <c r="K58" i="55"/>
  <c r="J92" i="55"/>
  <c r="L27" i="55"/>
  <c r="G37" i="55"/>
  <c r="O27" i="55"/>
  <c r="L51" i="55"/>
  <c r="J25" i="55"/>
  <c r="N22" i="55"/>
  <c r="P79" i="55"/>
  <c r="G72" i="55"/>
  <c r="E102" i="55"/>
  <c r="P68" i="55"/>
  <c r="G56" i="55"/>
  <c r="G82" i="55"/>
  <c r="H105" i="55"/>
  <c r="E72" i="55"/>
  <c r="F65" i="55"/>
  <c r="N52" i="55"/>
  <c r="K39" i="55"/>
  <c r="E63" i="55"/>
  <c r="E108" i="55"/>
  <c r="L17" i="55"/>
  <c r="L28" i="55"/>
  <c r="J67" i="55"/>
  <c r="H92" i="55"/>
  <c r="G23" i="55"/>
  <c r="K84" i="55"/>
  <c r="F16" i="53"/>
  <c r="N27" i="53"/>
  <c r="U33" i="53"/>
  <c r="E75" i="50"/>
  <c r="K20" i="50" s="1"/>
  <c r="E66" i="50"/>
  <c r="C20" i="50" s="1"/>
  <c r="G57" i="51"/>
  <c r="P57" i="51" s="1"/>
  <c r="F69" i="51"/>
  <c r="O69" i="51" s="1"/>
  <c r="F68" i="51"/>
  <c r="O68" i="51" s="1"/>
  <c r="F67" i="51"/>
  <c r="O67" i="51" s="1"/>
  <c r="F59" i="51"/>
  <c r="O59" i="51" s="1"/>
  <c r="I71" i="51"/>
  <c r="R71" i="51" s="1"/>
  <c r="F72" i="51"/>
  <c r="O72" i="51" s="1"/>
  <c r="I70" i="51"/>
  <c r="R70" i="51" s="1"/>
  <c r="F70" i="51"/>
  <c r="O70" i="51" s="1"/>
  <c r="I68" i="51"/>
  <c r="R68" i="51" s="1"/>
  <c r="F62" i="51"/>
  <c r="O62" i="51" s="1"/>
  <c r="I69" i="51"/>
  <c r="R69" i="51" s="1"/>
  <c r="I66" i="51"/>
  <c r="R66" i="51" s="1"/>
  <c r="F66" i="51"/>
  <c r="O66" i="51" s="1"/>
  <c r="F58" i="51"/>
  <c r="O58" i="51" s="1"/>
  <c r="F61" i="51"/>
  <c r="O61" i="51" s="1"/>
  <c r="I59" i="51"/>
  <c r="R59" i="51" s="1"/>
  <c r="E66" i="51"/>
  <c r="N66" i="51" s="1"/>
  <c r="R5" i="51" s="1"/>
  <c r="E57" i="51"/>
  <c r="N57" i="51" s="1"/>
  <c r="R4" i="51" s="1"/>
  <c r="F60" i="51"/>
  <c r="O60" i="51" s="1"/>
  <c r="I58" i="51"/>
  <c r="R58" i="51" s="1"/>
  <c r="I57" i="51"/>
  <c r="R57" i="51" s="1"/>
  <c r="F57" i="51"/>
  <c r="O57" i="51" s="1"/>
  <c r="I63" i="51"/>
  <c r="R63" i="51" s="1"/>
  <c r="I60" i="51"/>
  <c r="R60" i="51" s="1"/>
  <c r="F63" i="51"/>
  <c r="O63" i="51" s="1"/>
  <c r="I67" i="51"/>
  <c r="R67" i="51" s="1"/>
  <c r="I61" i="51"/>
  <c r="R61" i="51" s="1"/>
  <c r="I72" i="51"/>
  <c r="R72" i="51" s="1"/>
  <c r="F71" i="51"/>
  <c r="O71" i="51" s="1"/>
  <c r="I62" i="51"/>
  <c r="R62" i="51" s="1"/>
  <c r="E84" i="50"/>
  <c r="S20" i="50" s="1"/>
  <c r="H12" i="46"/>
  <c r="E83" i="50"/>
  <c r="S19" i="50" s="1"/>
  <c r="U5" i="51"/>
  <c r="N11" i="51"/>
  <c r="M11" i="51"/>
  <c r="T5" i="51"/>
  <c r="M13" i="51"/>
  <c r="F12" i="51"/>
  <c r="E12" i="51"/>
  <c r="N14" i="51"/>
  <c r="N13" i="51"/>
  <c r="C17" i="51"/>
  <c r="F14" i="51"/>
  <c r="K14" i="51"/>
  <c r="E16" i="51"/>
  <c r="K16" i="51"/>
  <c r="E15" i="51"/>
  <c r="N15" i="51"/>
  <c r="C15" i="51"/>
  <c r="N12" i="51"/>
  <c r="M14" i="51"/>
  <c r="M12" i="51"/>
  <c r="M17" i="51"/>
  <c r="F15" i="51"/>
  <c r="K17" i="51"/>
  <c r="E14" i="51"/>
  <c r="M16" i="51"/>
  <c r="K15" i="51"/>
  <c r="N16" i="51"/>
  <c r="K13" i="51"/>
  <c r="E13" i="51"/>
  <c r="F17" i="51"/>
  <c r="N17" i="51"/>
  <c r="E17" i="51"/>
  <c r="F13" i="51"/>
  <c r="F16" i="51"/>
  <c r="K12" i="51"/>
  <c r="M15" i="51"/>
  <c r="C16" i="51"/>
  <c r="C12" i="51"/>
  <c r="C14" i="51"/>
  <c r="C13" i="51"/>
  <c r="J61" i="51"/>
  <c r="S61" i="51" s="1"/>
  <c r="J63" i="51"/>
  <c r="S63" i="51" s="1"/>
  <c r="J59" i="51"/>
  <c r="S59" i="51" s="1"/>
  <c r="J71" i="51"/>
  <c r="S71" i="51" s="1"/>
  <c r="J69" i="51"/>
  <c r="S69" i="51" s="1"/>
  <c r="J67" i="51"/>
  <c r="S67" i="51" s="1"/>
  <c r="J70" i="51"/>
  <c r="S70" i="51" s="1"/>
  <c r="J58" i="51"/>
  <c r="S58" i="51" s="1"/>
  <c r="J72" i="51"/>
  <c r="S72" i="51" s="1"/>
  <c r="J68" i="51"/>
  <c r="S68" i="51" s="1"/>
  <c r="J60" i="51"/>
  <c r="S60" i="51" s="1"/>
  <c r="J62" i="51"/>
  <c r="S62" i="51" s="1"/>
  <c r="J39" i="53"/>
  <c r="J37" i="53"/>
  <c r="V38" i="53"/>
  <c r="G40" i="53"/>
  <c r="C36" i="53"/>
  <c r="D36" i="53" s="1"/>
  <c r="AF26" i="53"/>
  <c r="AF35" i="53"/>
  <c r="AF16" i="53"/>
  <c r="AF20" i="53"/>
  <c r="F58" i="50"/>
  <c r="D12" i="50" s="1"/>
  <c r="AF36" i="53"/>
  <c r="G70" i="50"/>
  <c r="M15" i="50" s="1"/>
  <c r="AF32" i="53"/>
  <c r="AF29" i="53"/>
  <c r="F62" i="50"/>
  <c r="D16" i="50" s="1"/>
  <c r="AG30" i="53"/>
  <c r="G63" i="50"/>
  <c r="E17" i="50" s="1"/>
  <c r="AG19" i="53"/>
  <c r="F65" i="50"/>
  <c r="D19" i="50" s="1"/>
  <c r="AF33" i="53"/>
  <c r="F63" i="50"/>
  <c r="D17" i="50" s="1"/>
  <c r="F72" i="50"/>
  <c r="L17" i="50" s="1"/>
  <c r="AF13" i="53"/>
  <c r="AF18" i="53"/>
  <c r="AG18" i="53"/>
  <c r="F84" i="50"/>
  <c r="T20" i="50" s="1"/>
  <c r="F74" i="50"/>
  <c r="L19" i="50" s="1"/>
  <c r="G74" i="50"/>
  <c r="M19" i="50" s="1"/>
  <c r="G59" i="50"/>
  <c r="E13" i="50" s="1"/>
  <c r="AF19" i="53"/>
  <c r="AG23" i="53"/>
  <c r="F70" i="50"/>
  <c r="L15" i="50" s="1"/>
  <c r="AF28" i="53"/>
  <c r="AG38" i="53"/>
  <c r="AG25" i="53"/>
  <c r="AF31" i="53"/>
  <c r="AF23" i="53"/>
  <c r="AG34" i="53"/>
  <c r="AG21" i="53"/>
  <c r="G64" i="50"/>
  <c r="E18" i="50" s="1"/>
  <c r="AG31" i="53"/>
  <c r="F66" i="50"/>
  <c r="D20" i="50" s="1"/>
  <c r="AG22" i="53"/>
  <c r="AF17" i="53"/>
  <c r="AF24" i="53"/>
  <c r="G67" i="50"/>
  <c r="M12" i="50" s="1"/>
  <c r="AF39" i="53"/>
  <c r="AF25" i="53"/>
  <c r="AG29" i="53"/>
  <c r="G75" i="50"/>
  <c r="M20" i="50" s="1"/>
  <c r="F69" i="50"/>
  <c r="L14" i="50" s="1"/>
  <c r="G73" i="50"/>
  <c r="M18" i="50" s="1"/>
  <c r="F68" i="50"/>
  <c r="L13" i="50" s="1"/>
  <c r="AG24" i="53"/>
  <c r="AF21" i="53"/>
  <c r="F60" i="50"/>
  <c r="D14" i="50" s="1"/>
  <c r="G69" i="50"/>
  <c r="M14" i="50" s="1"/>
  <c r="AG20" i="53"/>
  <c r="AG33" i="53"/>
  <c r="AG37" i="53"/>
  <c r="AG32" i="53"/>
  <c r="AF14" i="53"/>
  <c r="AF37" i="53"/>
  <c r="AF15" i="53"/>
  <c r="G68" i="50"/>
  <c r="M13" i="50" s="1"/>
  <c r="F75" i="50"/>
  <c r="L20" i="50" s="1"/>
  <c r="G65" i="50"/>
  <c r="E19" i="50" s="1"/>
  <c r="G58" i="50"/>
  <c r="AF22" i="53"/>
  <c r="AG16" i="53"/>
  <c r="F83" i="50"/>
  <c r="T19" i="50" s="1"/>
  <c r="F59" i="50"/>
  <c r="D13" i="50" s="1"/>
  <c r="G72" i="50"/>
  <c r="M17" i="50" s="1"/>
  <c r="F67" i="50"/>
  <c r="L12" i="50" s="1"/>
  <c r="G71" i="50"/>
  <c r="M16" i="50" s="1"/>
  <c r="AF38" i="53"/>
  <c r="AG26" i="53"/>
  <c r="AG13" i="53"/>
  <c r="G66" i="50"/>
  <c r="E20" i="50" s="1"/>
  <c r="AG36" i="53"/>
  <c r="AF34" i="53"/>
  <c r="AG17" i="53"/>
  <c r="AF27" i="53"/>
  <c r="G84" i="50"/>
  <c r="U20" i="50" s="1"/>
  <c r="G62" i="50"/>
  <c r="E16" i="50" s="1"/>
  <c r="F71" i="50"/>
  <c r="L16" i="50" s="1"/>
  <c r="G61" i="50"/>
  <c r="E15" i="50" s="1"/>
  <c r="G83" i="50"/>
  <c r="U19" i="50" s="1"/>
  <c r="G60" i="50"/>
  <c r="E14" i="50" s="1"/>
  <c r="AG14" i="53"/>
  <c r="F61" i="50"/>
  <c r="D15" i="50" s="1"/>
  <c r="AG35" i="53"/>
  <c r="AF30" i="53"/>
  <c r="AG27" i="53"/>
  <c r="AG39" i="53"/>
  <c r="F64" i="50"/>
  <c r="D18" i="50" s="1"/>
  <c r="F73" i="50"/>
  <c r="L18" i="50" s="1"/>
  <c r="AG28" i="53"/>
  <c r="AG15" i="53"/>
  <c r="H73" i="51"/>
  <c r="Q73" i="51" s="1"/>
  <c r="C36" i="54"/>
  <c r="AC36" i="54" s="1"/>
  <c r="C109" i="54"/>
  <c r="C110" i="54"/>
  <c r="H74" i="51"/>
  <c r="Q74" i="51" s="1"/>
  <c r="G84" i="54"/>
  <c r="AG84" i="54" s="1"/>
  <c r="C101" i="54"/>
  <c r="AC101" i="54" s="1"/>
  <c r="K101" i="54"/>
  <c r="AK101" i="54" s="1"/>
  <c r="J101" i="54"/>
  <c r="AJ101" i="54" s="1"/>
  <c r="G73" i="51"/>
  <c r="P73" i="51" s="1"/>
  <c r="H24" i="54"/>
  <c r="AH24" i="54" s="1"/>
  <c r="H96" i="54"/>
  <c r="AH96" i="54" s="1"/>
  <c r="F96" i="54"/>
  <c r="AF96" i="54" s="1"/>
  <c r="C29" i="54"/>
  <c r="AC29" i="54" s="1"/>
  <c r="J29" i="54"/>
  <c r="AJ29" i="54" s="1"/>
  <c r="K29" i="54"/>
  <c r="AK29" i="54" s="1"/>
  <c r="C93" i="54"/>
  <c r="AC93" i="54" s="1"/>
  <c r="K93" i="54"/>
  <c r="AK93" i="54" s="1"/>
  <c r="J93" i="54"/>
  <c r="AJ93" i="54" s="1"/>
  <c r="C107" i="55"/>
  <c r="D107" i="55" s="1"/>
  <c r="C72" i="54"/>
  <c r="AC72" i="54" s="1"/>
  <c r="J72" i="54"/>
  <c r="AJ72" i="54" s="1"/>
  <c r="K72" i="54"/>
  <c r="AK72" i="54" s="1"/>
  <c r="E88" i="54"/>
  <c r="AE88" i="54" s="1"/>
  <c r="C110" i="55"/>
  <c r="D110" i="55" s="1"/>
  <c r="H20" i="46"/>
  <c r="C95" i="54"/>
  <c r="AC95" i="54" s="1"/>
  <c r="J95" i="54"/>
  <c r="AJ95" i="54" s="1"/>
  <c r="K95" i="54"/>
  <c r="AK95" i="54" s="1"/>
  <c r="G88" i="54"/>
  <c r="AG88" i="54" s="1"/>
  <c r="C19" i="55"/>
  <c r="D19" i="55" s="1"/>
  <c r="G20" i="54"/>
  <c r="AG20" i="54" s="1"/>
  <c r="F84" i="54"/>
  <c r="AF84" i="54" s="1"/>
  <c r="J66" i="51"/>
  <c r="S66" i="51" s="1"/>
  <c r="C60" i="54"/>
  <c r="AC60" i="54" s="1"/>
  <c r="J60" i="54"/>
  <c r="AJ60" i="54" s="1"/>
  <c r="K60" i="54"/>
  <c r="AK60" i="54" s="1"/>
  <c r="D72" i="54"/>
  <c r="AD72" i="54" s="1"/>
  <c r="C84" i="54"/>
  <c r="AC84" i="54" s="1"/>
  <c r="J84" i="54"/>
  <c r="AJ84" i="54" s="1"/>
  <c r="K84" i="54"/>
  <c r="AK84" i="54" s="1"/>
  <c r="C82" i="54"/>
  <c r="AC82" i="54" s="1"/>
  <c r="J82" i="54"/>
  <c r="AJ82" i="54" s="1"/>
  <c r="K82" i="54"/>
  <c r="AK82" i="54" s="1"/>
  <c r="C69" i="54"/>
  <c r="AC69" i="54" s="1"/>
  <c r="J69" i="54"/>
  <c r="AJ69" i="54" s="1"/>
  <c r="K69" i="54"/>
  <c r="AK69" i="54" s="1"/>
  <c r="H36" i="54"/>
  <c r="AH36" i="54" s="1"/>
  <c r="H110" i="54"/>
  <c r="H109" i="54"/>
  <c r="C80" i="55"/>
  <c r="D80" i="55" s="1"/>
  <c r="I96" i="54"/>
  <c r="AI96" i="54" s="1"/>
  <c r="C65" i="54"/>
  <c r="AC65" i="54" s="1"/>
  <c r="J65" i="54"/>
  <c r="AJ65" i="54" s="1"/>
  <c r="K65" i="54"/>
  <c r="AK65" i="54" s="1"/>
  <c r="F20" i="54"/>
  <c r="AF20" i="54" s="1"/>
  <c r="G28" i="54"/>
  <c r="AG28" i="54" s="1"/>
  <c r="G72" i="54"/>
  <c r="AG72" i="54" s="1"/>
  <c r="C105" i="54"/>
  <c r="AC105" i="54" s="1"/>
  <c r="J105" i="54"/>
  <c r="AJ105" i="54" s="1"/>
  <c r="K105" i="54"/>
  <c r="AK105" i="54" s="1"/>
  <c r="D24" i="54"/>
  <c r="AD24" i="54" s="1"/>
  <c r="G78" i="51"/>
  <c r="P78" i="51" s="1"/>
  <c r="F66" i="54"/>
  <c r="AF66" i="54" s="1"/>
  <c r="C70" i="54"/>
  <c r="AC70" i="54" s="1"/>
  <c r="J70" i="54"/>
  <c r="AJ70" i="54" s="1"/>
  <c r="K70" i="54"/>
  <c r="AK70" i="54" s="1"/>
  <c r="G76" i="54"/>
  <c r="AG76" i="54" s="1"/>
  <c r="C103" i="54"/>
  <c r="AC103" i="54" s="1"/>
  <c r="J103" i="54"/>
  <c r="AJ103" i="54" s="1"/>
  <c r="K103" i="54"/>
  <c r="AK103" i="54" s="1"/>
  <c r="G44" i="54"/>
  <c r="AG44" i="54" s="1"/>
  <c r="G64" i="51"/>
  <c r="P64" i="51" s="1"/>
  <c r="H44" i="54"/>
  <c r="AH44" i="54" s="1"/>
  <c r="C76" i="54"/>
  <c r="AC76" i="54" s="1"/>
  <c r="J76" i="54"/>
  <c r="AJ76" i="54" s="1"/>
  <c r="K76" i="54"/>
  <c r="AK76" i="54" s="1"/>
  <c r="E96" i="54"/>
  <c r="AE96" i="54" s="1"/>
  <c r="C98" i="55"/>
  <c r="D98" i="55" s="1"/>
  <c r="C57" i="54"/>
  <c r="AC57" i="54" s="1"/>
  <c r="J57" i="54"/>
  <c r="AJ57" i="54" s="1"/>
  <c r="K57" i="54"/>
  <c r="AK57" i="54" s="1"/>
  <c r="C55" i="54"/>
  <c r="AC55" i="54" s="1"/>
  <c r="K55" i="54"/>
  <c r="AK55" i="54" s="1"/>
  <c r="J55" i="54"/>
  <c r="AJ55" i="54" s="1"/>
  <c r="C92" i="54"/>
  <c r="AC92" i="54" s="1"/>
  <c r="J92" i="54"/>
  <c r="AJ92" i="54" s="1"/>
  <c r="K92" i="54"/>
  <c r="AK92" i="54" s="1"/>
  <c r="C106" i="54"/>
  <c r="AC106" i="54" s="1"/>
  <c r="J106" i="54"/>
  <c r="AJ106" i="54" s="1"/>
  <c r="K106" i="54"/>
  <c r="AK106" i="54" s="1"/>
  <c r="C42" i="55"/>
  <c r="D42" i="55" s="1"/>
  <c r="D84" i="54"/>
  <c r="AD84" i="54" s="1"/>
  <c r="G60" i="54"/>
  <c r="AG60" i="54" s="1"/>
  <c r="E81" i="51"/>
  <c r="N81" i="51" s="1"/>
  <c r="H78" i="51"/>
  <c r="Q78" i="51" s="1"/>
  <c r="E28" i="54"/>
  <c r="AE28" i="54" s="1"/>
  <c r="C20" i="55"/>
  <c r="D20" i="55" s="1"/>
  <c r="C28" i="54"/>
  <c r="AC28" i="54" s="1"/>
  <c r="J28" i="54"/>
  <c r="AJ28" i="54" s="1"/>
  <c r="K28" i="54"/>
  <c r="AK28" i="54" s="1"/>
  <c r="C15" i="54"/>
  <c r="AC15" i="54" s="1"/>
  <c r="K15" i="54"/>
  <c r="AK15" i="54" s="1"/>
  <c r="J15" i="54"/>
  <c r="AJ15" i="54" s="1"/>
  <c r="C88" i="54"/>
  <c r="AC88" i="54" s="1"/>
  <c r="J88" i="54"/>
  <c r="AJ88" i="54" s="1"/>
  <c r="K88" i="54"/>
  <c r="AK88" i="54" s="1"/>
  <c r="I84" i="54"/>
  <c r="AI84" i="54" s="1"/>
  <c r="H32" i="54"/>
  <c r="AH32" i="54" s="1"/>
  <c r="C101" i="55"/>
  <c r="D101" i="55" s="1"/>
  <c r="C74" i="55"/>
  <c r="D74" i="55" s="1"/>
  <c r="D34" i="52"/>
  <c r="AD34" i="52" s="1"/>
  <c r="D100" i="54"/>
  <c r="AD100" i="54" s="1"/>
  <c r="C99" i="54"/>
  <c r="AC99" i="54" s="1"/>
  <c r="J99" i="54"/>
  <c r="AJ99" i="54" s="1"/>
  <c r="K99" i="54"/>
  <c r="AK99" i="54" s="1"/>
  <c r="C66" i="55"/>
  <c r="D66" i="55" s="1"/>
  <c r="G40" i="54"/>
  <c r="AG40" i="54" s="1"/>
  <c r="G108" i="54"/>
  <c r="E92" i="54"/>
  <c r="AE92" i="54" s="1"/>
  <c r="C76" i="55"/>
  <c r="D76" i="55" s="1"/>
  <c r="C32" i="55"/>
  <c r="D32" i="55" s="1"/>
  <c r="C97" i="54"/>
  <c r="AC97" i="54" s="1"/>
  <c r="J97" i="54"/>
  <c r="AJ97" i="54" s="1"/>
  <c r="K97" i="54"/>
  <c r="AK97" i="54" s="1"/>
  <c r="H20" i="54"/>
  <c r="AH20" i="54" s="1"/>
  <c r="F40" i="54"/>
  <c r="AF40" i="54" s="1"/>
  <c r="F108" i="54"/>
  <c r="C36" i="55"/>
  <c r="D36" i="55" s="1"/>
  <c r="I28" i="54"/>
  <c r="AI28" i="54" s="1"/>
  <c r="I76" i="54"/>
  <c r="AI76" i="54" s="1"/>
  <c r="E104" i="54"/>
  <c r="AE104" i="54" s="1"/>
  <c r="I48" i="54"/>
  <c r="AI48" i="54" s="1"/>
  <c r="H52" i="54"/>
  <c r="AH52" i="54" s="1"/>
  <c r="C47" i="54"/>
  <c r="AC47" i="54" s="1"/>
  <c r="K47" i="54"/>
  <c r="AK47" i="54" s="1"/>
  <c r="J47" i="54"/>
  <c r="AJ47" i="54" s="1"/>
  <c r="C12" i="54"/>
  <c r="AC12" i="54" s="1"/>
  <c r="C111" i="54"/>
  <c r="C25" i="54"/>
  <c r="AC25" i="54" s="1"/>
  <c r="K25" i="54"/>
  <c r="AK25" i="54" s="1"/>
  <c r="J25" i="54"/>
  <c r="AJ25" i="54" s="1"/>
  <c r="C49" i="55"/>
  <c r="D49" i="55" s="1"/>
  <c r="C89" i="54"/>
  <c r="AC89" i="54" s="1"/>
  <c r="K89" i="54"/>
  <c r="AK89" i="54" s="1"/>
  <c r="J89" i="54"/>
  <c r="AJ89" i="54" s="1"/>
  <c r="C46" i="54"/>
  <c r="AC46" i="54" s="1"/>
  <c r="J46" i="54"/>
  <c r="AJ46" i="54" s="1"/>
  <c r="K46" i="54"/>
  <c r="AK46" i="54" s="1"/>
  <c r="H60" i="54"/>
  <c r="AH60" i="54" s="1"/>
  <c r="G77" i="51"/>
  <c r="P77" i="51" s="1"/>
  <c r="E76" i="51"/>
  <c r="N76" i="51" s="1"/>
  <c r="H92" i="54"/>
  <c r="AH92" i="54" s="1"/>
  <c r="C40" i="54"/>
  <c r="AC40" i="54" s="1"/>
  <c r="C108" i="54"/>
  <c r="F12" i="54"/>
  <c r="AF12" i="54" s="1"/>
  <c r="F111" i="54"/>
  <c r="C79" i="54"/>
  <c r="AC79" i="54" s="1"/>
  <c r="K79" i="54"/>
  <c r="AK79" i="54" s="1"/>
  <c r="J79" i="54"/>
  <c r="AJ79" i="54" s="1"/>
  <c r="C70" i="55"/>
  <c r="D70" i="55" s="1"/>
  <c r="C86" i="55"/>
  <c r="D86" i="55" s="1"/>
  <c r="I72" i="54"/>
  <c r="AI72" i="54" s="1"/>
  <c r="F60" i="54"/>
  <c r="AF60" i="54" s="1"/>
  <c r="H88" i="54"/>
  <c r="AH88" i="54" s="1"/>
  <c r="C17" i="54"/>
  <c r="AC17" i="54" s="1"/>
  <c r="J17" i="54"/>
  <c r="AJ17" i="54" s="1"/>
  <c r="K17" i="54"/>
  <c r="AK17" i="54" s="1"/>
  <c r="C39" i="54"/>
  <c r="AC39" i="54" s="1"/>
  <c r="J39" i="54"/>
  <c r="AJ39" i="54" s="1"/>
  <c r="K39" i="54"/>
  <c r="AK39" i="54" s="1"/>
  <c r="D88" i="54"/>
  <c r="AD88" i="54" s="1"/>
  <c r="C27" i="54"/>
  <c r="AC27" i="54" s="1"/>
  <c r="J27" i="54"/>
  <c r="AJ27" i="54" s="1"/>
  <c r="K27" i="54"/>
  <c r="AK27" i="54" s="1"/>
  <c r="F36" i="54"/>
  <c r="AF36" i="54" s="1"/>
  <c r="F110" i="54"/>
  <c r="F109" i="54"/>
  <c r="D104" i="54"/>
  <c r="AD104" i="54" s="1"/>
  <c r="H77" i="51"/>
  <c r="Q77" i="51" s="1"/>
  <c r="G81" i="51"/>
  <c r="P81" i="51" s="1"/>
  <c r="C62" i="55"/>
  <c r="D62" i="55" s="1"/>
  <c r="P116" i="55"/>
  <c r="C77" i="54"/>
  <c r="AC77" i="54" s="1"/>
  <c r="J77" i="54"/>
  <c r="AJ77" i="54" s="1"/>
  <c r="K77" i="54"/>
  <c r="AK77" i="54" s="1"/>
  <c r="D92" i="54"/>
  <c r="AD92" i="54" s="1"/>
  <c r="C90" i="54"/>
  <c r="AC90" i="54" s="1"/>
  <c r="J90" i="54"/>
  <c r="AJ90" i="54" s="1"/>
  <c r="K90" i="54"/>
  <c r="AK90" i="54" s="1"/>
  <c r="C79" i="55"/>
  <c r="D79" i="55" s="1"/>
  <c r="C84" i="55"/>
  <c r="D84" i="55" s="1"/>
  <c r="H72" i="54"/>
  <c r="AH72" i="54" s="1"/>
  <c r="E56" i="54"/>
  <c r="AE56" i="54" s="1"/>
  <c r="D68" i="54"/>
  <c r="AD68" i="54" s="1"/>
  <c r="C33" i="55"/>
  <c r="D33" i="55" s="1"/>
  <c r="H64" i="54"/>
  <c r="AH64" i="54" s="1"/>
  <c r="G75" i="51"/>
  <c r="P75" i="51" s="1"/>
  <c r="G68" i="54"/>
  <c r="AG68" i="54" s="1"/>
  <c r="H79" i="51"/>
  <c r="Q79" i="51" s="1"/>
  <c r="G36" i="54"/>
  <c r="AG36" i="54" s="1"/>
  <c r="G110" i="54"/>
  <c r="G109" i="54"/>
  <c r="E65" i="51"/>
  <c r="N65" i="51" s="1"/>
  <c r="N113" i="55"/>
  <c r="H75" i="51"/>
  <c r="Q75" i="51" s="1"/>
  <c r="C21" i="54"/>
  <c r="AC21" i="54" s="1"/>
  <c r="J21" i="54"/>
  <c r="AJ21" i="54" s="1"/>
  <c r="K21" i="54"/>
  <c r="AK21" i="54" s="1"/>
  <c r="E36" i="54"/>
  <c r="AE36" i="54" s="1"/>
  <c r="E110" i="54"/>
  <c r="E109" i="54"/>
  <c r="F32" i="54"/>
  <c r="AF32" i="54" s="1"/>
  <c r="E79" i="51"/>
  <c r="N79" i="51" s="1"/>
  <c r="E80" i="51"/>
  <c r="N80" i="51" s="1"/>
  <c r="H68" i="54"/>
  <c r="AH68" i="54" s="1"/>
  <c r="I104" i="54"/>
  <c r="AI104" i="54" s="1"/>
  <c r="C48" i="54"/>
  <c r="AC48" i="54" s="1"/>
  <c r="J48" i="54"/>
  <c r="AJ48" i="54" s="1"/>
  <c r="K48" i="54"/>
  <c r="AK48" i="54" s="1"/>
  <c r="C75" i="54"/>
  <c r="AC75" i="54" s="1"/>
  <c r="J75" i="54"/>
  <c r="AJ75" i="54" s="1"/>
  <c r="K75" i="54"/>
  <c r="AK75" i="54" s="1"/>
  <c r="F100" i="54"/>
  <c r="AF100" i="54" s="1"/>
  <c r="C59" i="55"/>
  <c r="D59" i="55" s="1"/>
  <c r="C87" i="54"/>
  <c r="AC87" i="54" s="1"/>
  <c r="J87" i="54"/>
  <c r="AJ87" i="54" s="1"/>
  <c r="K87" i="54"/>
  <c r="AK87" i="54" s="1"/>
  <c r="H16" i="54"/>
  <c r="AH16" i="54" s="1"/>
  <c r="C49" i="54"/>
  <c r="AC49" i="54" s="1"/>
  <c r="J49" i="54"/>
  <c r="AJ49" i="54" s="1"/>
  <c r="K49" i="54"/>
  <c r="AK49" i="54" s="1"/>
  <c r="D80" i="54"/>
  <c r="AD80" i="54" s="1"/>
  <c r="C72" i="55"/>
  <c r="D72" i="55" s="1"/>
  <c r="H104" i="54"/>
  <c r="AH104" i="54" s="1"/>
  <c r="C105" i="55"/>
  <c r="D105" i="55" s="1"/>
  <c r="C81" i="54"/>
  <c r="AC81" i="54" s="1"/>
  <c r="J81" i="54"/>
  <c r="AJ81" i="54" s="1"/>
  <c r="K81" i="54"/>
  <c r="AK81" i="54" s="1"/>
  <c r="F16" i="54"/>
  <c r="AF16" i="54" s="1"/>
  <c r="G76" i="51"/>
  <c r="P76" i="51" s="1"/>
  <c r="I68" i="54"/>
  <c r="AI68" i="54" s="1"/>
  <c r="G30" i="52"/>
  <c r="AG30" i="52" s="1"/>
  <c r="D48" i="54"/>
  <c r="AD48" i="54" s="1"/>
  <c r="H80" i="54"/>
  <c r="AH80" i="54" s="1"/>
  <c r="C31" i="54"/>
  <c r="AC31" i="54" s="1"/>
  <c r="K31" i="54"/>
  <c r="AK31" i="54" s="1"/>
  <c r="J31" i="54"/>
  <c r="AJ31" i="54" s="1"/>
  <c r="G96" i="54"/>
  <c r="AG96" i="54" s="1"/>
  <c r="G100" i="54"/>
  <c r="AG100" i="54" s="1"/>
  <c r="C66" i="54"/>
  <c r="AC66" i="54" s="1"/>
  <c r="K66" i="54"/>
  <c r="AK66" i="54" s="1"/>
  <c r="J66" i="54"/>
  <c r="AJ66" i="54" s="1"/>
  <c r="G113" i="55"/>
  <c r="F76" i="54"/>
  <c r="AF76" i="54" s="1"/>
  <c r="G32" i="54"/>
  <c r="AG32" i="54" s="1"/>
  <c r="C69" i="55"/>
  <c r="D69" i="55" s="1"/>
  <c r="I40" i="54"/>
  <c r="AI40" i="54" s="1"/>
  <c r="I108" i="54"/>
  <c r="C56" i="54"/>
  <c r="AC56" i="54" s="1"/>
  <c r="K56" i="54"/>
  <c r="AK56" i="54" s="1"/>
  <c r="J56" i="54"/>
  <c r="AJ56" i="54" s="1"/>
  <c r="C109" i="55"/>
  <c r="D109" i="55" s="1"/>
  <c r="C61" i="54"/>
  <c r="AC61" i="54" s="1"/>
  <c r="J61" i="54"/>
  <c r="AJ61" i="54" s="1"/>
  <c r="K61" i="54"/>
  <c r="AK61" i="54" s="1"/>
  <c r="M113" i="55"/>
  <c r="E48" i="54"/>
  <c r="AE48" i="54" s="1"/>
  <c r="D64" i="54"/>
  <c r="AD64" i="54" s="1"/>
  <c r="I80" i="54"/>
  <c r="AI80" i="54" s="1"/>
  <c r="C58" i="54"/>
  <c r="AC58" i="54" s="1"/>
  <c r="J58" i="54"/>
  <c r="AJ58" i="54" s="1"/>
  <c r="K58" i="54"/>
  <c r="AK58" i="54" s="1"/>
  <c r="C63" i="54"/>
  <c r="AC63" i="54" s="1"/>
  <c r="J63" i="54"/>
  <c r="AJ63" i="54" s="1"/>
  <c r="K63" i="54"/>
  <c r="AK63" i="54" s="1"/>
  <c r="C54" i="55"/>
  <c r="D54" i="55" s="1"/>
  <c r="J20" i="46"/>
  <c r="C43" i="54"/>
  <c r="AC43" i="54" s="1"/>
  <c r="K43" i="54"/>
  <c r="AK43" i="54" s="1"/>
  <c r="J43" i="54"/>
  <c r="AJ43" i="54" s="1"/>
  <c r="C22" i="54"/>
  <c r="AC22" i="54" s="1"/>
  <c r="J22" i="54"/>
  <c r="AJ22" i="54" s="1"/>
  <c r="K22" i="54"/>
  <c r="AK22" i="54" s="1"/>
  <c r="C62" i="54"/>
  <c r="AC62" i="54" s="1"/>
  <c r="K62" i="54"/>
  <c r="AK62" i="54" s="1"/>
  <c r="J62" i="54"/>
  <c r="AJ62" i="54" s="1"/>
  <c r="C67" i="54"/>
  <c r="AC67" i="54" s="1"/>
  <c r="J67" i="54"/>
  <c r="AJ67" i="54" s="1"/>
  <c r="K67" i="54"/>
  <c r="AK67" i="54" s="1"/>
  <c r="C20" i="54"/>
  <c r="AC20" i="54" s="1"/>
  <c r="K20" i="54"/>
  <c r="AK20" i="54" s="1"/>
  <c r="J20" i="54"/>
  <c r="AJ20" i="54" s="1"/>
  <c r="C31" i="55"/>
  <c r="D31" i="55" s="1"/>
  <c r="C34" i="54"/>
  <c r="AC34" i="54" s="1"/>
  <c r="J34" i="54"/>
  <c r="AJ34" i="54" s="1"/>
  <c r="K34" i="54"/>
  <c r="AK34" i="54" s="1"/>
  <c r="C16" i="54"/>
  <c r="AC16" i="54" s="1"/>
  <c r="K16" i="54"/>
  <c r="AK16" i="54" s="1"/>
  <c r="J16" i="54"/>
  <c r="AJ16" i="54" s="1"/>
  <c r="C26" i="54"/>
  <c r="AC26" i="54" s="1"/>
  <c r="J26" i="54"/>
  <c r="AJ26" i="54" s="1"/>
  <c r="K26" i="54"/>
  <c r="AK26" i="54" s="1"/>
  <c r="E74" i="51"/>
  <c r="N74" i="51" s="1"/>
  <c r="C89" i="55"/>
  <c r="D89" i="55" s="1"/>
  <c r="C96" i="55"/>
  <c r="D96" i="55" s="1"/>
  <c r="H28" i="54"/>
  <c r="AH28" i="54" s="1"/>
  <c r="I64" i="54"/>
  <c r="AI64" i="54" s="1"/>
  <c r="C83" i="55"/>
  <c r="D83" i="55" s="1"/>
  <c r="C68" i="55"/>
  <c r="D68" i="55" s="1"/>
  <c r="M116" i="55"/>
  <c r="C54" i="54"/>
  <c r="AC54" i="54" s="1"/>
  <c r="J54" i="54"/>
  <c r="AJ54" i="54" s="1"/>
  <c r="K54" i="54"/>
  <c r="AK54" i="54" s="1"/>
  <c r="F104" i="54"/>
  <c r="AF104" i="54" s="1"/>
  <c r="C100" i="54"/>
  <c r="AC100" i="54" s="1"/>
  <c r="J100" i="54"/>
  <c r="AJ100" i="54" s="1"/>
  <c r="K100" i="54"/>
  <c r="AK100" i="54" s="1"/>
  <c r="C33" i="54"/>
  <c r="AC33" i="54" s="1"/>
  <c r="J33" i="54"/>
  <c r="AJ33" i="54" s="1"/>
  <c r="K33" i="54"/>
  <c r="AK33" i="54" s="1"/>
  <c r="C35" i="55"/>
  <c r="D35" i="55" s="1"/>
  <c r="F55" i="54"/>
  <c r="AF55" i="54" s="1"/>
  <c r="G93" i="54"/>
  <c r="AG93" i="54" s="1"/>
  <c r="E20" i="54"/>
  <c r="AE20" i="54" s="1"/>
  <c r="G48" i="54"/>
  <c r="AG48" i="54" s="1"/>
  <c r="E12" i="54"/>
  <c r="AE12" i="54" s="1"/>
  <c r="E111" i="54"/>
  <c r="C94" i="54"/>
  <c r="AC94" i="54" s="1"/>
  <c r="J94" i="54"/>
  <c r="AJ94" i="54" s="1"/>
  <c r="K94" i="54"/>
  <c r="AK94" i="54" s="1"/>
  <c r="C106" i="55"/>
  <c r="D106" i="55" s="1"/>
  <c r="F68" i="54"/>
  <c r="AF68" i="54" s="1"/>
  <c r="C78" i="55"/>
  <c r="D78" i="55" s="1"/>
  <c r="C27" i="55"/>
  <c r="D27" i="55" s="1"/>
  <c r="C104" i="55"/>
  <c r="D104" i="55" s="1"/>
  <c r="C13" i="54"/>
  <c r="AC13" i="54" s="1"/>
  <c r="K13" i="54"/>
  <c r="AK13" i="54" s="1"/>
  <c r="J13" i="54"/>
  <c r="AJ13" i="54" s="1"/>
  <c r="C68" i="54"/>
  <c r="AC68" i="54" s="1"/>
  <c r="J68" i="54"/>
  <c r="AJ68" i="54" s="1"/>
  <c r="K68" i="54"/>
  <c r="AK68" i="54" s="1"/>
  <c r="C80" i="54"/>
  <c r="AC80" i="54" s="1"/>
  <c r="K80" i="54"/>
  <c r="AK80" i="54" s="1"/>
  <c r="J80" i="54"/>
  <c r="AJ80" i="54" s="1"/>
  <c r="E83" i="54"/>
  <c r="AE83" i="54" s="1"/>
  <c r="G52" i="54"/>
  <c r="AG52" i="54" s="1"/>
  <c r="E32" i="54"/>
  <c r="AE32" i="54" s="1"/>
  <c r="C50" i="55"/>
  <c r="D50" i="55" s="1"/>
  <c r="F24" i="54"/>
  <c r="AF24" i="54" s="1"/>
  <c r="C35" i="54"/>
  <c r="AC35" i="54" s="1"/>
  <c r="K35" i="54"/>
  <c r="AK35" i="54" s="1"/>
  <c r="J35" i="54"/>
  <c r="AJ35" i="54" s="1"/>
  <c r="G65" i="51"/>
  <c r="P65" i="51" s="1"/>
  <c r="H84" i="54"/>
  <c r="AH84" i="54" s="1"/>
  <c r="C71" i="54"/>
  <c r="AC71" i="54" s="1"/>
  <c r="J71" i="54"/>
  <c r="AJ71" i="54" s="1"/>
  <c r="K71" i="54"/>
  <c r="AK71" i="54" s="1"/>
  <c r="D76" i="54"/>
  <c r="AD76" i="54" s="1"/>
  <c r="C28" i="55"/>
  <c r="D28" i="55" s="1"/>
  <c r="E75" i="51"/>
  <c r="N75" i="51" s="1"/>
  <c r="E64" i="51"/>
  <c r="N64" i="51" s="1"/>
  <c r="F88" i="54"/>
  <c r="AF88" i="54" s="1"/>
  <c r="H48" i="54"/>
  <c r="AH48" i="54" s="1"/>
  <c r="D60" i="54"/>
  <c r="AD60" i="54" s="1"/>
  <c r="H65" i="51"/>
  <c r="Q65" i="51" s="1"/>
  <c r="C103" i="55"/>
  <c r="D103" i="55" s="1"/>
  <c r="C87" i="55"/>
  <c r="D87" i="55" s="1"/>
  <c r="C85" i="54"/>
  <c r="AC85" i="54" s="1"/>
  <c r="J85" i="54"/>
  <c r="AJ85" i="54" s="1"/>
  <c r="K85" i="54"/>
  <c r="AK85" i="54" s="1"/>
  <c r="C107" i="54"/>
  <c r="AC107" i="54" s="1"/>
  <c r="J107" i="54"/>
  <c r="AJ107" i="54" s="1"/>
  <c r="K107" i="54"/>
  <c r="AK107" i="54" s="1"/>
  <c r="C64" i="54"/>
  <c r="AC64" i="54" s="1"/>
  <c r="K64" i="54"/>
  <c r="AK64" i="54" s="1"/>
  <c r="J64" i="54"/>
  <c r="AJ64" i="54" s="1"/>
  <c r="E78" i="51"/>
  <c r="N78" i="51" s="1"/>
  <c r="H76" i="51"/>
  <c r="Q76" i="51" s="1"/>
  <c r="C19" i="54"/>
  <c r="AC19" i="54" s="1"/>
  <c r="J19" i="54"/>
  <c r="AJ19" i="54" s="1"/>
  <c r="K19" i="54"/>
  <c r="AK19" i="54" s="1"/>
  <c r="I34" i="54"/>
  <c r="AI34" i="54" s="1"/>
  <c r="C14" i="54"/>
  <c r="AC14" i="54" s="1"/>
  <c r="J14" i="54"/>
  <c r="AJ14" i="54" s="1"/>
  <c r="K14" i="54"/>
  <c r="AK14" i="54" s="1"/>
  <c r="F56" i="54"/>
  <c r="AF56" i="54" s="1"/>
  <c r="C37" i="54"/>
  <c r="AC37" i="54" s="1"/>
  <c r="J37" i="54"/>
  <c r="AJ37" i="54" s="1"/>
  <c r="K37" i="54"/>
  <c r="AK37" i="54" s="1"/>
  <c r="G80" i="54"/>
  <c r="AG80" i="54" s="1"/>
  <c r="C38" i="54"/>
  <c r="AC38" i="54" s="1"/>
  <c r="J38" i="54"/>
  <c r="AJ38" i="54" s="1"/>
  <c r="K38" i="54"/>
  <c r="AK38" i="54" s="1"/>
  <c r="C102" i="55"/>
  <c r="D102" i="55" s="1"/>
  <c r="C55" i="55"/>
  <c r="D55" i="55" s="1"/>
  <c r="I44" i="54"/>
  <c r="AI44" i="54" s="1"/>
  <c r="C63" i="55"/>
  <c r="D63" i="55" s="1"/>
  <c r="C108" i="55"/>
  <c r="D108" i="55" s="1"/>
  <c r="C93" i="55"/>
  <c r="D93" i="55" s="1"/>
  <c r="E40" i="54"/>
  <c r="AE40" i="54" s="1"/>
  <c r="E108" i="54"/>
  <c r="H81" i="51"/>
  <c r="Q81" i="51" s="1"/>
  <c r="H80" i="51"/>
  <c r="Q80" i="51" s="1"/>
  <c r="C59" i="54"/>
  <c r="AC59" i="54" s="1"/>
  <c r="J59" i="54"/>
  <c r="AJ59" i="54" s="1"/>
  <c r="K59" i="54"/>
  <c r="AK59" i="54" s="1"/>
  <c r="C52" i="54"/>
  <c r="AC52" i="54" s="1"/>
  <c r="J52" i="54"/>
  <c r="AJ52" i="54" s="1"/>
  <c r="K52" i="54"/>
  <c r="AK52" i="54" s="1"/>
  <c r="H77" i="54"/>
  <c r="AH77" i="54" s="1"/>
  <c r="C73" i="54"/>
  <c r="AC73" i="54" s="1"/>
  <c r="K73" i="54"/>
  <c r="AK73" i="54" s="1"/>
  <c r="J73" i="54"/>
  <c r="AJ73" i="54" s="1"/>
  <c r="E100" i="54"/>
  <c r="AE100" i="54" s="1"/>
  <c r="G74" i="51"/>
  <c r="P74" i="51" s="1"/>
  <c r="D20" i="54"/>
  <c r="AD20" i="54" s="1"/>
  <c r="C25" i="55"/>
  <c r="D25" i="55" s="1"/>
  <c r="C75" i="55"/>
  <c r="D75" i="55" s="1"/>
  <c r="C23" i="55"/>
  <c r="D23" i="55" s="1"/>
  <c r="C83" i="54"/>
  <c r="AC83" i="54" s="1"/>
  <c r="J83" i="54"/>
  <c r="AJ83" i="54" s="1"/>
  <c r="K83" i="54"/>
  <c r="AK83" i="54" s="1"/>
  <c r="D19" i="54"/>
  <c r="AD19" i="54" s="1"/>
  <c r="I20" i="54"/>
  <c r="AI20" i="54" s="1"/>
  <c r="D44" i="54"/>
  <c r="AD44" i="54" s="1"/>
  <c r="H18" i="46"/>
  <c r="J18" i="46"/>
  <c r="C45" i="54"/>
  <c r="AC45" i="54" s="1"/>
  <c r="J45" i="54"/>
  <c r="AJ45" i="54" s="1"/>
  <c r="K45" i="54"/>
  <c r="AK45" i="54" s="1"/>
  <c r="F44" i="54"/>
  <c r="AF44" i="54" s="1"/>
  <c r="C97" i="55"/>
  <c r="D97" i="55" s="1"/>
  <c r="C44" i="54"/>
  <c r="AC44" i="54" s="1"/>
  <c r="J44" i="54"/>
  <c r="AJ44" i="54" s="1"/>
  <c r="C20" i="52"/>
  <c r="K44" i="54"/>
  <c r="AK44" i="54" s="1"/>
  <c r="C73" i="55"/>
  <c r="D73" i="55" s="1"/>
  <c r="C23" i="54"/>
  <c r="AC23" i="54" s="1"/>
  <c r="J23" i="54"/>
  <c r="AJ23" i="54" s="1"/>
  <c r="K23" i="54"/>
  <c r="AK23" i="54" s="1"/>
  <c r="E16" i="54"/>
  <c r="AE16" i="54" s="1"/>
  <c r="E77" i="51"/>
  <c r="N77" i="51" s="1"/>
  <c r="E73" i="51"/>
  <c r="N73" i="51" s="1"/>
  <c r="C38" i="55"/>
  <c r="D38" i="55" s="1"/>
  <c r="D40" i="54"/>
  <c r="AD40" i="54" s="1"/>
  <c r="D108" i="54"/>
  <c r="C32" i="54"/>
  <c r="AC32" i="54" s="1"/>
  <c r="J32" i="54"/>
  <c r="AJ32" i="54" s="1"/>
  <c r="K32" i="54"/>
  <c r="AK32" i="54" s="1"/>
  <c r="D32" i="54"/>
  <c r="AD32" i="54" s="1"/>
  <c r="G56" i="54"/>
  <c r="AG56" i="54" s="1"/>
  <c r="C88" i="55"/>
  <c r="D88" i="55" s="1"/>
  <c r="C51" i="54"/>
  <c r="AC51" i="54" s="1"/>
  <c r="J51" i="54"/>
  <c r="AJ51" i="54" s="1"/>
  <c r="K51" i="54"/>
  <c r="AK51" i="54" s="1"/>
  <c r="F25" i="52"/>
  <c r="AF25" i="52" s="1"/>
  <c r="C90" i="55"/>
  <c r="D90" i="55" s="1"/>
  <c r="C85" i="55"/>
  <c r="D85" i="55" s="1"/>
  <c r="D36" i="54"/>
  <c r="AD36" i="54" s="1"/>
  <c r="D110" i="54"/>
  <c r="D109" i="54"/>
  <c r="C46" i="55"/>
  <c r="D46" i="55" s="1"/>
  <c r="F48" i="54"/>
  <c r="AF48" i="54" s="1"/>
  <c r="C58" i="55"/>
  <c r="D58" i="55" s="1"/>
  <c r="E68" i="54"/>
  <c r="AE68" i="54" s="1"/>
  <c r="G12" i="54"/>
  <c r="AG12" i="54" s="1"/>
  <c r="G111" i="54"/>
  <c r="C30" i="54"/>
  <c r="AC30" i="54" s="1"/>
  <c r="J30" i="54"/>
  <c r="AJ30" i="54" s="1"/>
  <c r="K30" i="54"/>
  <c r="AK30" i="54" s="1"/>
  <c r="C104" i="54"/>
  <c r="AC104" i="54" s="1"/>
  <c r="J104" i="54"/>
  <c r="AJ104" i="54" s="1"/>
  <c r="K104" i="54"/>
  <c r="AK104" i="54" s="1"/>
  <c r="E24" i="54"/>
  <c r="AE24" i="54" s="1"/>
  <c r="C96" i="54"/>
  <c r="AC96" i="54" s="1"/>
  <c r="J96" i="54"/>
  <c r="AJ96" i="54" s="1"/>
  <c r="K96" i="54"/>
  <c r="AK96" i="54" s="1"/>
  <c r="C95" i="55"/>
  <c r="D95" i="55" s="1"/>
  <c r="D96" i="54"/>
  <c r="AD96" i="54" s="1"/>
  <c r="C42" i="54"/>
  <c r="AC42" i="54" s="1"/>
  <c r="J42" i="54"/>
  <c r="AJ42" i="54" s="1"/>
  <c r="K42" i="54"/>
  <c r="AK42" i="54" s="1"/>
  <c r="H100" i="54"/>
  <c r="AH100" i="54" s="1"/>
  <c r="C41" i="54"/>
  <c r="AC41" i="54" s="1"/>
  <c r="J41" i="54"/>
  <c r="AJ41" i="54" s="1"/>
  <c r="K41" i="54"/>
  <c r="AK41" i="54" s="1"/>
  <c r="C91" i="54"/>
  <c r="AC91" i="54" s="1"/>
  <c r="J91" i="54"/>
  <c r="AJ91" i="54" s="1"/>
  <c r="K91" i="54"/>
  <c r="AK91" i="54" s="1"/>
  <c r="D56" i="54"/>
  <c r="AD56" i="54" s="1"/>
  <c r="C51" i="55"/>
  <c r="D51" i="55" s="1"/>
  <c r="C98" i="54"/>
  <c r="AC98" i="54" s="1"/>
  <c r="J98" i="54"/>
  <c r="AJ98" i="54" s="1"/>
  <c r="K98" i="54"/>
  <c r="AK98" i="54" s="1"/>
  <c r="I92" i="54"/>
  <c r="AI92" i="54" s="1"/>
  <c r="C53" i="54"/>
  <c r="AC53" i="54" s="1"/>
  <c r="J53" i="54"/>
  <c r="AJ53" i="54" s="1"/>
  <c r="K53" i="54"/>
  <c r="AK53" i="54" s="1"/>
  <c r="C91" i="55"/>
  <c r="D91" i="55" s="1"/>
  <c r="E84" i="54"/>
  <c r="AE84" i="54" s="1"/>
  <c r="D12" i="54"/>
  <c r="AD12" i="54" s="1"/>
  <c r="D111" i="54"/>
  <c r="H40" i="54"/>
  <c r="AH40" i="54" s="1"/>
  <c r="H108" i="54"/>
  <c r="J57" i="51"/>
  <c r="S57" i="51" s="1"/>
  <c r="D52" i="54"/>
  <c r="AD52" i="54" s="1"/>
  <c r="C18" i="54"/>
  <c r="AC18" i="54" s="1"/>
  <c r="K18" i="54"/>
  <c r="AK18" i="54" s="1"/>
  <c r="J18" i="54"/>
  <c r="AJ18" i="54" s="1"/>
  <c r="C24" i="54"/>
  <c r="AC24" i="54" s="1"/>
  <c r="J24" i="54"/>
  <c r="AJ24" i="54" s="1"/>
  <c r="K24" i="54"/>
  <c r="AK24" i="54" s="1"/>
  <c r="H64" i="51"/>
  <c r="Q64" i="51" s="1"/>
  <c r="I88" i="54"/>
  <c r="AI88" i="54" s="1"/>
  <c r="I52" i="54"/>
  <c r="AI52" i="54" s="1"/>
  <c r="E76" i="54"/>
  <c r="AE76" i="54" s="1"/>
  <c r="C74" i="54"/>
  <c r="AC74" i="54" s="1"/>
  <c r="J74" i="54"/>
  <c r="AJ74" i="54" s="1"/>
  <c r="K74" i="54"/>
  <c r="AK74" i="54" s="1"/>
  <c r="G79" i="51"/>
  <c r="P79" i="51" s="1"/>
  <c r="G80" i="51"/>
  <c r="P80" i="51" s="1"/>
  <c r="G16" i="54"/>
  <c r="AG16" i="54" s="1"/>
  <c r="E72" i="54"/>
  <c r="AE72" i="54" s="1"/>
  <c r="C78" i="54"/>
  <c r="AC78" i="54" s="1"/>
  <c r="J78" i="54"/>
  <c r="AJ78" i="54" s="1"/>
  <c r="K78" i="54"/>
  <c r="AK78" i="54" s="1"/>
  <c r="C102" i="54"/>
  <c r="AC102" i="54" s="1"/>
  <c r="J102" i="54"/>
  <c r="AJ102" i="54" s="1"/>
  <c r="K102" i="54"/>
  <c r="AK102" i="54" s="1"/>
  <c r="F92" i="54"/>
  <c r="AF92" i="54" s="1"/>
  <c r="E64" i="54"/>
  <c r="AE64" i="54" s="1"/>
  <c r="C29" i="55"/>
  <c r="D29" i="55" s="1"/>
  <c r="C56" i="55"/>
  <c r="D56" i="55" s="1"/>
  <c r="C64" i="55"/>
  <c r="D64" i="55" s="1"/>
  <c r="I60" i="54"/>
  <c r="AI60" i="54" s="1"/>
  <c r="I12" i="54"/>
  <c r="AI12" i="54" s="1"/>
  <c r="I111" i="54"/>
  <c r="E52" i="54"/>
  <c r="AE52" i="54" s="1"/>
  <c r="G104" i="54"/>
  <c r="AG104" i="54" s="1"/>
  <c r="E44" i="54"/>
  <c r="AE44" i="54" s="1"/>
  <c r="I24" i="54"/>
  <c r="AI24" i="54" s="1"/>
  <c r="I36" i="54"/>
  <c r="AI36" i="54" s="1"/>
  <c r="I110" i="54"/>
  <c r="I109" i="54"/>
  <c r="C50" i="54"/>
  <c r="AC50" i="54" s="1"/>
  <c r="J50" i="54"/>
  <c r="AJ50" i="54" s="1"/>
  <c r="K50" i="54"/>
  <c r="AK50" i="54" s="1"/>
  <c r="C86" i="54"/>
  <c r="AC86" i="54" s="1"/>
  <c r="J86" i="54"/>
  <c r="AJ86" i="54" s="1"/>
  <c r="K86" i="54"/>
  <c r="AK86" i="54" s="1"/>
  <c r="F72" i="54"/>
  <c r="AF72" i="54" s="1"/>
  <c r="C44" i="55"/>
  <c r="D44" i="55" s="1"/>
  <c r="F28" i="54"/>
  <c r="AF28" i="54" s="1"/>
  <c r="H12" i="54"/>
  <c r="AH12" i="54" s="1"/>
  <c r="H111" i="54"/>
  <c r="E60" i="54"/>
  <c r="AE60" i="54" s="1"/>
  <c r="D16" i="52"/>
  <c r="AD16" i="52" s="1"/>
  <c r="U37" i="53" l="1"/>
  <c r="X37" i="53"/>
  <c r="C34" i="53"/>
  <c r="D34" i="53" s="1"/>
  <c r="X19" i="53"/>
  <c r="W21" i="53"/>
  <c r="C13" i="53"/>
  <c r="D13" i="53" s="1"/>
  <c r="R40" i="53"/>
  <c r="M37" i="53"/>
  <c r="M38" i="53"/>
  <c r="T28" i="53"/>
  <c r="O39" i="53"/>
  <c r="R39" i="53"/>
  <c r="U38" i="53"/>
  <c r="I40" i="53"/>
  <c r="G38" i="53"/>
  <c r="R37" i="53"/>
  <c r="F37" i="53"/>
  <c r="C25" i="53"/>
  <c r="D25" i="53" s="1"/>
  <c r="S38" i="53"/>
  <c r="O38" i="53"/>
  <c r="O37" i="53"/>
  <c r="Q37" i="53"/>
  <c r="C31" i="53"/>
  <c r="D31" i="53" s="1"/>
  <c r="K40" i="53"/>
  <c r="X33" i="53"/>
  <c r="S40" i="53"/>
  <c r="C22" i="53"/>
  <c r="D22" i="53" s="1"/>
  <c r="I39" i="53"/>
  <c r="F38" i="53"/>
  <c r="E18" i="53"/>
  <c r="J32" i="53"/>
  <c r="H20" i="53"/>
  <c r="Q38" i="53"/>
  <c r="R38" i="53"/>
  <c r="C16" i="53"/>
  <c r="D16" i="53" s="1"/>
  <c r="E115" i="55"/>
  <c r="K38" i="53"/>
  <c r="H115" i="55"/>
  <c r="L114" i="55"/>
  <c r="O33" i="53"/>
  <c r="S39" i="53"/>
  <c r="V37" i="53"/>
  <c r="C92" i="55"/>
  <c r="D92" i="55" s="1"/>
  <c r="C26" i="55"/>
  <c r="D26" i="55" s="1"/>
  <c r="C71" i="55"/>
  <c r="D71" i="55" s="1"/>
  <c r="C57" i="55"/>
  <c r="D57" i="55" s="1"/>
  <c r="F40" i="53"/>
  <c r="C28" i="53"/>
  <c r="D28" i="53" s="1"/>
  <c r="C30" i="55"/>
  <c r="D30" i="55" s="1"/>
  <c r="N37" i="53"/>
  <c r="C82" i="55"/>
  <c r="D82" i="55" s="1"/>
  <c r="C61" i="55"/>
  <c r="D61" i="55" s="1"/>
  <c r="C100" i="55"/>
  <c r="D100" i="55" s="1"/>
  <c r="C77" i="55"/>
  <c r="D77" i="55" s="1"/>
  <c r="N40" i="53"/>
  <c r="C27" i="53"/>
  <c r="D27" i="53" s="1"/>
  <c r="N39" i="53"/>
  <c r="L113" i="55"/>
  <c r="C39" i="55"/>
  <c r="D39" i="55" s="1"/>
  <c r="C24" i="55"/>
  <c r="D24" i="55" s="1"/>
  <c r="C40" i="55"/>
  <c r="D40" i="55" s="1"/>
  <c r="C52" i="55"/>
  <c r="D52" i="55" s="1"/>
  <c r="L38" i="53"/>
  <c r="C111" i="55"/>
  <c r="D111" i="55" s="1"/>
  <c r="C53" i="55"/>
  <c r="D53" i="55" s="1"/>
  <c r="C43" i="55"/>
  <c r="D43" i="55" s="1"/>
  <c r="V40" i="53"/>
  <c r="C17" i="53"/>
  <c r="D17" i="53" s="1"/>
  <c r="C67" i="55"/>
  <c r="D67" i="55" s="1"/>
  <c r="O116" i="55"/>
  <c r="E114" i="55"/>
  <c r="C37" i="55"/>
  <c r="D37" i="55" s="1"/>
  <c r="C22" i="55"/>
  <c r="D22" i="55" s="1"/>
  <c r="C99" i="55"/>
  <c r="D99" i="55" s="1"/>
  <c r="C65" i="55"/>
  <c r="D65" i="55" s="1"/>
  <c r="O115" i="55"/>
  <c r="C48" i="55"/>
  <c r="D48" i="55" s="1"/>
  <c r="C47" i="55"/>
  <c r="D47" i="55" s="1"/>
  <c r="J38" i="53"/>
  <c r="K37" i="53"/>
  <c r="I38" i="53"/>
  <c r="U39" i="53"/>
  <c r="C112" i="55"/>
  <c r="D112" i="55" s="1"/>
  <c r="C81" i="55"/>
  <c r="D81" i="55" s="1"/>
  <c r="N114" i="55"/>
  <c r="G114" i="55"/>
  <c r="C18" i="55"/>
  <c r="D18" i="55" s="1"/>
  <c r="C34" i="55"/>
  <c r="D34" i="55" s="1"/>
  <c r="M114" i="55"/>
  <c r="G39" i="53"/>
  <c r="M39" i="53"/>
  <c r="F39" i="53"/>
  <c r="C30" i="53"/>
  <c r="D30" i="53" s="1"/>
  <c r="K39" i="53"/>
  <c r="P115" i="55"/>
  <c r="F114" i="55"/>
  <c r="N116" i="55"/>
  <c r="C21" i="55"/>
  <c r="D21" i="55" s="1"/>
  <c r="H114" i="55"/>
  <c r="K116" i="55"/>
  <c r="C94" i="55"/>
  <c r="D94" i="55" s="1"/>
  <c r="C60" i="55"/>
  <c r="D60" i="55" s="1"/>
  <c r="I113" i="55"/>
  <c r="L116" i="55"/>
  <c r="C17" i="55"/>
  <c r="D17" i="55" s="1"/>
  <c r="F115" i="55"/>
  <c r="E24" i="53"/>
  <c r="P114" i="55"/>
  <c r="C41" i="55"/>
  <c r="D41" i="55" s="1"/>
  <c r="I114" i="55"/>
  <c r="J115" i="55"/>
  <c r="C45" i="55"/>
  <c r="D45" i="55" s="1"/>
  <c r="N38" i="53"/>
  <c r="Q35" i="53"/>
  <c r="M115" i="55"/>
  <c r="K115" i="55"/>
  <c r="O114" i="55"/>
  <c r="G116" i="55"/>
  <c r="I115" i="55"/>
  <c r="G115" i="55"/>
  <c r="J114" i="55"/>
  <c r="K114" i="55"/>
  <c r="Q39" i="53"/>
  <c r="Q40" i="53"/>
  <c r="C35" i="53"/>
  <c r="D35" i="53" s="1"/>
  <c r="W39" i="53"/>
  <c r="E37" i="53"/>
  <c r="F76" i="51"/>
  <c r="O76" i="51" s="1"/>
  <c r="C32" i="53"/>
  <c r="D32" i="53" s="1"/>
  <c r="X38" i="53"/>
  <c r="W37" i="53"/>
  <c r="E64" i="50"/>
  <c r="C18" i="50" s="1"/>
  <c r="W38" i="53"/>
  <c r="E61" i="50"/>
  <c r="C15" i="50" s="1"/>
  <c r="S5" i="51"/>
  <c r="E72" i="50"/>
  <c r="K17" i="50" s="1"/>
  <c r="E73" i="50"/>
  <c r="K18" i="50" s="1"/>
  <c r="E69" i="50"/>
  <c r="K14" i="50" s="1"/>
  <c r="S4" i="51"/>
  <c r="X39" i="53"/>
  <c r="F78" i="51"/>
  <c r="O78" i="51" s="1"/>
  <c r="F77" i="51"/>
  <c r="O77" i="51" s="1"/>
  <c r="T39" i="53"/>
  <c r="E79" i="50"/>
  <c r="S15" i="50" s="1"/>
  <c r="L14" i="51"/>
  <c r="D13" i="51"/>
  <c r="L12" i="51"/>
  <c r="F80" i="51"/>
  <c r="O80" i="51" s="1"/>
  <c r="H40" i="53"/>
  <c r="H39" i="53"/>
  <c r="E60" i="50"/>
  <c r="C14" i="50" s="1"/>
  <c r="F73" i="51"/>
  <c r="O73" i="51" s="1"/>
  <c r="H38" i="53"/>
  <c r="E68" i="50"/>
  <c r="K13" i="50" s="1"/>
  <c r="C19" i="53"/>
  <c r="D19" i="53" s="1"/>
  <c r="L13" i="51"/>
  <c r="I75" i="51"/>
  <c r="R75" i="51" s="1"/>
  <c r="H116" i="55"/>
  <c r="E63" i="50"/>
  <c r="C17" i="50" s="1"/>
  <c r="L15" i="51"/>
  <c r="K11" i="51"/>
  <c r="D12" i="51"/>
  <c r="L11" i="51"/>
  <c r="O15" i="51"/>
  <c r="D11" i="51"/>
  <c r="G17" i="51"/>
  <c r="G15" i="51"/>
  <c r="D15" i="51"/>
  <c r="I78" i="51"/>
  <c r="R78" i="51" s="1"/>
  <c r="I73" i="51"/>
  <c r="R73" i="51" s="1"/>
  <c r="F79" i="51"/>
  <c r="O79" i="51" s="1"/>
  <c r="F74" i="51"/>
  <c r="O74" i="51" s="1"/>
  <c r="I81" i="51"/>
  <c r="R81" i="51" s="1"/>
  <c r="F64" i="51"/>
  <c r="O64" i="51" s="1"/>
  <c r="I79" i="51"/>
  <c r="R79" i="51" s="1"/>
  <c r="I65" i="51"/>
  <c r="R65" i="51" s="1"/>
  <c r="I80" i="51"/>
  <c r="R80" i="51" s="1"/>
  <c r="I64" i="51"/>
  <c r="R64" i="51" s="1"/>
  <c r="I74" i="51"/>
  <c r="R74" i="51" s="1"/>
  <c r="F65" i="51"/>
  <c r="O65" i="51" s="1"/>
  <c r="F116" i="55"/>
  <c r="F75" i="51"/>
  <c r="O75" i="51" s="1"/>
  <c r="I76" i="51"/>
  <c r="R76" i="51" s="1"/>
  <c r="I77" i="51"/>
  <c r="R77" i="51" s="1"/>
  <c r="F81" i="51"/>
  <c r="O81" i="51" s="1"/>
  <c r="F20" i="52"/>
  <c r="AF20" i="52" s="1"/>
  <c r="I14" i="52"/>
  <c r="AI14" i="52" s="1"/>
  <c r="E34" i="52"/>
  <c r="AE34" i="52" s="1"/>
  <c r="F23" i="52"/>
  <c r="AF23" i="52" s="1"/>
  <c r="I17" i="52"/>
  <c r="AI17" i="52" s="1"/>
  <c r="F31" i="52"/>
  <c r="AF31" i="52" s="1"/>
  <c r="F15" i="52"/>
  <c r="AF15" i="52" s="1"/>
  <c r="G22" i="52"/>
  <c r="AG22" i="52" s="1"/>
  <c r="G21" i="52"/>
  <c r="AG21" i="52" s="1"/>
  <c r="E14" i="52"/>
  <c r="AE14" i="52" s="1"/>
  <c r="I25" i="52"/>
  <c r="AI25" i="52" s="1"/>
  <c r="D25" i="52"/>
  <c r="AD25" i="52" s="1"/>
  <c r="D21" i="52"/>
  <c r="AD21" i="52" s="1"/>
  <c r="F17" i="52"/>
  <c r="AF17" i="52" s="1"/>
  <c r="D26" i="52"/>
  <c r="AD26" i="52" s="1"/>
  <c r="E23" i="52"/>
  <c r="AE23" i="52" s="1"/>
  <c r="H27" i="52"/>
  <c r="AH27" i="52" s="1"/>
  <c r="D32" i="52"/>
  <c r="AD32" i="52" s="1"/>
  <c r="D31" i="52"/>
  <c r="AD31" i="52" s="1"/>
  <c r="I27" i="52"/>
  <c r="AI27" i="52" s="1"/>
  <c r="H24" i="52"/>
  <c r="AH24" i="52" s="1"/>
  <c r="G15" i="52"/>
  <c r="AG15" i="52" s="1"/>
  <c r="H22" i="52"/>
  <c r="AH22" i="52" s="1"/>
  <c r="E35" i="52"/>
  <c r="AE35" i="52" s="1"/>
  <c r="I16" i="52"/>
  <c r="AI16" i="52" s="1"/>
  <c r="H14" i="52"/>
  <c r="AH14" i="52" s="1"/>
  <c r="H17" i="52"/>
  <c r="AH17" i="52" s="1"/>
  <c r="G24" i="52"/>
  <c r="AG24" i="52" s="1"/>
  <c r="G27" i="52"/>
  <c r="AG27" i="52" s="1"/>
  <c r="F14" i="52"/>
  <c r="AF14" i="52" s="1"/>
  <c r="F30" i="52"/>
  <c r="AF30" i="52" s="1"/>
  <c r="G14" i="52"/>
  <c r="AG14" i="52" s="1"/>
  <c r="G31" i="52"/>
  <c r="AG31" i="52" s="1"/>
  <c r="E31" i="52"/>
  <c r="AE31" i="52" s="1"/>
  <c r="G25" i="52"/>
  <c r="AG25" i="52" s="1"/>
  <c r="F21" i="52"/>
  <c r="AF21" i="52" s="1"/>
  <c r="D24" i="52"/>
  <c r="AD24" i="52" s="1"/>
  <c r="D28" i="52"/>
  <c r="AD28" i="52" s="1"/>
  <c r="E17" i="52"/>
  <c r="AE17" i="52" s="1"/>
  <c r="F26" i="52"/>
  <c r="AF26" i="52" s="1"/>
  <c r="G32" i="52"/>
  <c r="AG32" i="52" s="1"/>
  <c r="F22" i="52"/>
  <c r="AF22" i="52" s="1"/>
  <c r="F28" i="52"/>
  <c r="AF28" i="52" s="1"/>
  <c r="G34" i="52"/>
  <c r="AG34" i="52" s="1"/>
  <c r="I26" i="52"/>
  <c r="AI26" i="52" s="1"/>
  <c r="F34" i="52"/>
  <c r="AF34" i="52" s="1"/>
  <c r="H25" i="52"/>
  <c r="AH25" i="52" s="1"/>
  <c r="E16" i="52"/>
  <c r="AE16" i="52" s="1"/>
  <c r="G20" i="52"/>
  <c r="AG20" i="52" s="1"/>
  <c r="G28" i="52"/>
  <c r="AG28" i="52" s="1"/>
  <c r="G16" i="52"/>
  <c r="AG16" i="52" s="1"/>
  <c r="D27" i="52"/>
  <c r="AD27" i="52" s="1"/>
  <c r="F33" i="52"/>
  <c r="AF33" i="52" s="1"/>
  <c r="H15" i="52"/>
  <c r="AH15" i="52" s="1"/>
  <c r="F27" i="52"/>
  <c r="AF27" i="52" s="1"/>
  <c r="E15" i="52"/>
  <c r="AE15" i="52" s="1"/>
  <c r="D14" i="52"/>
  <c r="AD14" i="52" s="1"/>
  <c r="E24" i="52"/>
  <c r="AE24" i="52" s="1"/>
  <c r="G35" i="52"/>
  <c r="AG35" i="52" s="1"/>
  <c r="E22" i="52"/>
  <c r="AE22" i="52" s="1"/>
  <c r="D22" i="52"/>
  <c r="AD22" i="52" s="1"/>
  <c r="D23" i="52"/>
  <c r="AD23" i="52" s="1"/>
  <c r="E26" i="52"/>
  <c r="AE26" i="52" s="1"/>
  <c r="D17" i="52"/>
  <c r="AD17" i="52" s="1"/>
  <c r="F35" i="52"/>
  <c r="AF35" i="52" s="1"/>
  <c r="H16" i="52"/>
  <c r="AH16" i="52" s="1"/>
  <c r="I29" i="52"/>
  <c r="AI29" i="52" s="1"/>
  <c r="E21" i="52"/>
  <c r="AE21" i="52" s="1"/>
  <c r="G17" i="52"/>
  <c r="AG17" i="52" s="1"/>
  <c r="H29" i="52"/>
  <c r="AH29" i="52" s="1"/>
  <c r="F13" i="52"/>
  <c r="AF13" i="52" s="1"/>
  <c r="I23" i="52"/>
  <c r="AI23" i="52" s="1"/>
  <c r="H26" i="52"/>
  <c r="AH26" i="52" s="1"/>
  <c r="D35" i="52"/>
  <c r="AD35" i="52" s="1"/>
  <c r="H31" i="52"/>
  <c r="AH31" i="52" s="1"/>
  <c r="F24" i="52"/>
  <c r="AF24" i="52" s="1"/>
  <c r="I28" i="52"/>
  <c r="AI28" i="52" s="1"/>
  <c r="I13" i="52"/>
  <c r="AI13" i="52" s="1"/>
  <c r="I30" i="52"/>
  <c r="AI30" i="52" s="1"/>
  <c r="D30" i="52"/>
  <c r="AD30" i="52" s="1"/>
  <c r="H20" i="52"/>
  <c r="AH20" i="52" s="1"/>
  <c r="D15" i="52"/>
  <c r="AD15" i="52" s="1"/>
  <c r="I33" i="52"/>
  <c r="AI33" i="52" s="1"/>
  <c r="E25" i="52"/>
  <c r="AE25" i="52" s="1"/>
  <c r="I32" i="52"/>
  <c r="AI32" i="52" s="1"/>
  <c r="E13" i="52"/>
  <c r="AE13" i="52" s="1"/>
  <c r="H28" i="52"/>
  <c r="AH28" i="52" s="1"/>
  <c r="F16" i="52"/>
  <c r="AF16" i="52" s="1"/>
  <c r="I15" i="52"/>
  <c r="AI15" i="52" s="1"/>
  <c r="I24" i="52"/>
  <c r="AI24" i="52" s="1"/>
  <c r="E27" i="52"/>
  <c r="AE27" i="52" s="1"/>
  <c r="I22" i="52"/>
  <c r="AI22" i="52" s="1"/>
  <c r="I31" i="52"/>
  <c r="AI31" i="52" s="1"/>
  <c r="G23" i="52"/>
  <c r="AG23" i="52" s="1"/>
  <c r="D20" i="52"/>
  <c r="AD20" i="52" s="1"/>
  <c r="G29" i="52"/>
  <c r="AG29" i="52" s="1"/>
  <c r="E20" i="52"/>
  <c r="AE20" i="52" s="1"/>
  <c r="F32" i="52"/>
  <c r="AF32" i="52" s="1"/>
  <c r="G13" i="52"/>
  <c r="AG13" i="52" s="1"/>
  <c r="E28" i="52"/>
  <c r="AE28" i="52" s="1"/>
  <c r="E30" i="52"/>
  <c r="AE30" i="52" s="1"/>
  <c r="H34" i="52"/>
  <c r="AH34" i="52" s="1"/>
  <c r="D33" i="52"/>
  <c r="AD33" i="52" s="1"/>
  <c r="D13" i="52"/>
  <c r="AD13" i="52" s="1"/>
  <c r="I20" i="52"/>
  <c r="AI20" i="52" s="1"/>
  <c r="I34" i="52"/>
  <c r="AI34" i="52" s="1"/>
  <c r="H21" i="52"/>
  <c r="AH21" i="52" s="1"/>
  <c r="H30" i="52"/>
  <c r="AH30" i="52" s="1"/>
  <c r="E29" i="52"/>
  <c r="AE29" i="52" s="1"/>
  <c r="H23" i="52"/>
  <c r="AH23" i="52" s="1"/>
  <c r="G33" i="52"/>
  <c r="AG33" i="52" s="1"/>
  <c r="H35" i="52"/>
  <c r="AH35" i="52" s="1"/>
  <c r="D29" i="52"/>
  <c r="AD29" i="52" s="1"/>
  <c r="H13" i="52"/>
  <c r="AH13" i="52" s="1"/>
  <c r="I35" i="52"/>
  <c r="AI35" i="52" s="1"/>
  <c r="G26" i="52"/>
  <c r="AG26" i="52" s="1"/>
  <c r="H32" i="52"/>
  <c r="AH32" i="52" s="1"/>
  <c r="I21" i="52"/>
  <c r="AI21" i="52" s="1"/>
  <c r="E32" i="52"/>
  <c r="AE32" i="52" s="1"/>
  <c r="E33" i="52"/>
  <c r="AE33" i="52" s="1"/>
  <c r="F29" i="52"/>
  <c r="AF29" i="52" s="1"/>
  <c r="H33" i="52"/>
  <c r="AH33" i="52" s="1"/>
  <c r="E62" i="50"/>
  <c r="C16" i="50" s="1"/>
  <c r="I71" i="50"/>
  <c r="O16" i="50" s="1"/>
  <c r="E71" i="50"/>
  <c r="K16" i="50" s="1"/>
  <c r="H71" i="50"/>
  <c r="N16" i="50" s="1"/>
  <c r="J71" i="50"/>
  <c r="P16" i="50" s="1"/>
  <c r="U15" i="51"/>
  <c r="U16" i="51"/>
  <c r="F18" i="51"/>
  <c r="K18" i="51"/>
  <c r="V17" i="51"/>
  <c r="S11" i="51"/>
  <c r="K19" i="51"/>
  <c r="U11" i="51"/>
  <c r="N19" i="51"/>
  <c r="N18" i="51"/>
  <c r="P15" i="51"/>
  <c r="P14" i="51"/>
  <c r="P16" i="51"/>
  <c r="H17" i="51"/>
  <c r="O14" i="51"/>
  <c r="D16" i="51"/>
  <c r="L17" i="51"/>
  <c r="N115" i="55"/>
  <c r="O12" i="51"/>
  <c r="G14" i="51"/>
  <c r="L115" i="55"/>
  <c r="J113" i="55"/>
  <c r="O113" i="55"/>
  <c r="P113" i="55"/>
  <c r="H11" i="51"/>
  <c r="M19" i="51"/>
  <c r="C18" i="51"/>
  <c r="U12" i="51"/>
  <c r="S16" i="51"/>
  <c r="V11" i="51"/>
  <c r="U13" i="51"/>
  <c r="S17" i="51"/>
  <c r="E116" i="55"/>
  <c r="P11" i="51"/>
  <c r="H15" i="51"/>
  <c r="G13" i="51"/>
  <c r="E113" i="55"/>
  <c r="J116" i="55"/>
  <c r="V16" i="51"/>
  <c r="S14" i="51"/>
  <c r="F19" i="51"/>
  <c r="E19" i="51"/>
  <c r="S15" i="51"/>
  <c r="U17" i="51"/>
  <c r="V13" i="51"/>
  <c r="S12" i="51"/>
  <c r="H14" i="51"/>
  <c r="P17" i="51"/>
  <c r="H12" i="51"/>
  <c r="V4" i="51"/>
  <c r="G11" i="51"/>
  <c r="L16" i="51"/>
  <c r="K113" i="55"/>
  <c r="S13" i="51"/>
  <c r="V12" i="51"/>
  <c r="C19" i="51"/>
  <c r="V15" i="51"/>
  <c r="V14" i="51"/>
  <c r="I116" i="55"/>
  <c r="E18" i="51"/>
  <c r="U14" i="51"/>
  <c r="M18" i="51"/>
  <c r="H16" i="51"/>
  <c r="P13" i="51"/>
  <c r="P12" i="51"/>
  <c r="H13" i="51"/>
  <c r="G12" i="51"/>
  <c r="D14" i="51"/>
  <c r="O13" i="51"/>
  <c r="O16" i="51"/>
  <c r="G16" i="51"/>
  <c r="O17" i="51"/>
  <c r="D17" i="51"/>
  <c r="F113" i="55"/>
  <c r="H113" i="55"/>
  <c r="O11" i="51"/>
  <c r="V5" i="51"/>
  <c r="U4" i="51"/>
  <c r="T4" i="51"/>
  <c r="F11" i="51"/>
  <c r="E11" i="51"/>
  <c r="E39" i="53"/>
  <c r="V39" i="53"/>
  <c r="W40" i="53"/>
  <c r="I37" i="53"/>
  <c r="O40" i="53"/>
  <c r="U40" i="53"/>
  <c r="H37" i="53"/>
  <c r="S37" i="53"/>
  <c r="J40" i="53"/>
  <c r="X40" i="53"/>
  <c r="M40" i="53"/>
  <c r="G37" i="53"/>
  <c r="AD18" i="53"/>
  <c r="Y19" i="53"/>
  <c r="AA16" i="53"/>
  <c r="AC25" i="53"/>
  <c r="Y22" i="53"/>
  <c r="AA22" i="53"/>
  <c r="T40" i="53"/>
  <c r="P39" i="53"/>
  <c r="C15" i="53"/>
  <c r="D15" i="53" s="1"/>
  <c r="C26" i="53"/>
  <c r="D26" i="53" s="1"/>
  <c r="T37" i="53"/>
  <c r="T38" i="53"/>
  <c r="C23" i="53"/>
  <c r="D23" i="53" s="1"/>
  <c r="L39" i="53"/>
  <c r="P37" i="53"/>
  <c r="C29" i="53"/>
  <c r="D29" i="53" s="1"/>
  <c r="P40" i="53"/>
  <c r="L37" i="53"/>
  <c r="L40" i="53"/>
  <c r="P38" i="53"/>
  <c r="K22" i="46"/>
  <c r="C14" i="53"/>
  <c r="D14" i="53" s="1"/>
  <c r="E59" i="50"/>
  <c r="C13" i="50" s="1"/>
  <c r="E12" i="50"/>
  <c r="AG40" i="53"/>
  <c r="AF40" i="53"/>
  <c r="J75" i="51"/>
  <c r="S75" i="51" s="1"/>
  <c r="C34" i="52"/>
  <c r="AC34" i="52" s="1"/>
  <c r="I19" i="52"/>
  <c r="AI19" i="52" s="1"/>
  <c r="C21" i="52"/>
  <c r="AC21" i="52" s="1"/>
  <c r="J108" i="54"/>
  <c r="J40" i="54"/>
  <c r="AJ40" i="54" s="1"/>
  <c r="C16" i="52"/>
  <c r="AC16" i="52" s="1"/>
  <c r="C32" i="52"/>
  <c r="AC32" i="52" s="1"/>
  <c r="C113" i="55"/>
  <c r="C35" i="52"/>
  <c r="AC35" i="52" s="1"/>
  <c r="D19" i="52"/>
  <c r="AD19" i="52" s="1"/>
  <c r="J73" i="51"/>
  <c r="S73" i="51" s="1"/>
  <c r="C14" i="52"/>
  <c r="AC14" i="52" s="1"/>
  <c r="E18" i="52"/>
  <c r="AE18" i="52" s="1"/>
  <c r="J65" i="51"/>
  <c r="S65" i="51" s="1"/>
  <c r="G18" i="52"/>
  <c r="AG18" i="52" s="1"/>
  <c r="F12" i="52"/>
  <c r="AF12" i="52" s="1"/>
  <c r="K12" i="54"/>
  <c r="J22" i="46"/>
  <c r="G19" i="52"/>
  <c r="AG19" i="52" s="1"/>
  <c r="C31" i="52"/>
  <c r="AC31" i="52" s="1"/>
  <c r="J81" i="51"/>
  <c r="S81" i="51" s="1"/>
  <c r="C28" i="52"/>
  <c r="AC28" i="52" s="1"/>
  <c r="C24" i="52"/>
  <c r="AC24" i="52" s="1"/>
  <c r="J36" i="54"/>
  <c r="AJ36" i="54" s="1"/>
  <c r="J110" i="54"/>
  <c r="J109" i="54"/>
  <c r="H12" i="52"/>
  <c r="AH12" i="52" s="1"/>
  <c r="C22" i="52"/>
  <c r="AC22" i="52" s="1"/>
  <c r="I18" i="52"/>
  <c r="AI18" i="52" s="1"/>
  <c r="I12" i="52"/>
  <c r="AI12" i="52" s="1"/>
  <c r="D18" i="52"/>
  <c r="AD18" i="52" s="1"/>
  <c r="AC20" i="52"/>
  <c r="J64" i="51"/>
  <c r="S64" i="51" s="1"/>
  <c r="E83" i="51"/>
  <c r="N83" i="51" s="1"/>
  <c r="C26" i="52"/>
  <c r="AC26" i="52" s="1"/>
  <c r="E12" i="52"/>
  <c r="AE12" i="52" s="1"/>
  <c r="C13" i="52"/>
  <c r="AC13" i="52" s="1"/>
  <c r="J79" i="51"/>
  <c r="S79" i="51" s="1"/>
  <c r="F18" i="52"/>
  <c r="AF18" i="52" s="1"/>
  <c r="C19" i="52"/>
  <c r="AC19" i="52" s="1"/>
  <c r="J76" i="51"/>
  <c r="S76" i="51" s="1"/>
  <c r="J12" i="54"/>
  <c r="H22" i="46"/>
  <c r="C11" i="51"/>
  <c r="H18" i="52"/>
  <c r="AH18" i="52" s="1"/>
  <c r="C27" i="52"/>
  <c r="AC27" i="52" s="1"/>
  <c r="C15" i="52"/>
  <c r="AC15" i="52" s="1"/>
  <c r="H19" i="52"/>
  <c r="AH19" i="52" s="1"/>
  <c r="D12" i="52"/>
  <c r="AD12" i="52" s="1"/>
  <c r="E70" i="50"/>
  <c r="K15" i="50" s="1"/>
  <c r="C33" i="52"/>
  <c r="AC33" i="52" s="1"/>
  <c r="G12" i="52"/>
  <c r="AG12" i="52" s="1"/>
  <c r="C17" i="52"/>
  <c r="AC17" i="52" s="1"/>
  <c r="J77" i="51"/>
  <c r="S77" i="51" s="1"/>
  <c r="AC16" i="53"/>
  <c r="E19" i="52"/>
  <c r="AE19" i="52" s="1"/>
  <c r="J78" i="51"/>
  <c r="S78" i="51" s="1"/>
  <c r="C25" i="52"/>
  <c r="AC25" i="52" s="1"/>
  <c r="C29" i="52"/>
  <c r="AC29" i="52" s="1"/>
  <c r="J74" i="51"/>
  <c r="S74" i="51" s="1"/>
  <c r="C23" i="52"/>
  <c r="AC23" i="52" s="1"/>
  <c r="J80" i="51"/>
  <c r="S80" i="51" s="1"/>
  <c r="H83" i="51"/>
  <c r="Q83" i="51" s="1"/>
  <c r="G83" i="51"/>
  <c r="P83" i="51" s="1"/>
  <c r="AC19" i="53"/>
  <c r="K40" i="54"/>
  <c r="AK40" i="54" s="1"/>
  <c r="K108" i="54"/>
  <c r="C12" i="52"/>
  <c r="AC12" i="52" s="1"/>
  <c r="F19" i="52"/>
  <c r="AF19" i="52" s="1"/>
  <c r="C30" i="52"/>
  <c r="AC30" i="52" s="1"/>
  <c r="K36" i="54"/>
  <c r="AK36" i="54" s="1"/>
  <c r="K109" i="54"/>
  <c r="K110" i="54"/>
  <c r="C18" i="52"/>
  <c r="AC18" i="52" s="1"/>
  <c r="Z13" i="53" l="1"/>
  <c r="AB13" i="53"/>
  <c r="AD35" i="53"/>
  <c r="AA19" i="53"/>
  <c r="AD16" i="53"/>
  <c r="AC30" i="53"/>
  <c r="AE30" i="53"/>
  <c r="Z17" i="53"/>
  <c r="AA34" i="53"/>
  <c r="AE32" i="53"/>
  <c r="AB16" i="53"/>
  <c r="AE25" i="53"/>
  <c r="E38" i="53"/>
  <c r="C33" i="53"/>
  <c r="D33" i="53" s="1"/>
  <c r="AE28" i="53"/>
  <c r="AE16" i="53"/>
  <c r="AE31" i="53"/>
  <c r="AA17" i="53"/>
  <c r="AE19" i="53"/>
  <c r="AE22" i="53"/>
  <c r="C18" i="53"/>
  <c r="D18" i="53" s="1"/>
  <c r="AC34" i="53"/>
  <c r="AB35" i="53"/>
  <c r="AD22" i="53"/>
  <c r="AD31" i="53"/>
  <c r="Z16" i="53"/>
  <c r="Y16" i="53"/>
  <c r="AB25" i="53"/>
  <c r="E40" i="53"/>
  <c r="C20" i="53"/>
  <c r="D20" i="53" s="1"/>
  <c r="C21" i="53"/>
  <c r="D21" i="53" s="1"/>
  <c r="AE36" i="53"/>
  <c r="I63" i="50"/>
  <c r="G17" i="50" s="1"/>
  <c r="Y30" i="53"/>
  <c r="Y32" i="53"/>
  <c r="AC22" i="53"/>
  <c r="I62" i="50"/>
  <c r="G16" i="50" s="1"/>
  <c r="AD19" i="53"/>
  <c r="C114" i="55"/>
  <c r="AB19" i="53"/>
  <c r="AC32" i="53"/>
  <c r="AE33" i="53"/>
  <c r="E82" i="50"/>
  <c r="S18" i="50" s="1"/>
  <c r="Y27" i="53"/>
  <c r="Y34" i="53"/>
  <c r="Y25" i="53"/>
  <c r="AB18" i="53"/>
  <c r="AE18" i="53"/>
  <c r="E80" i="50"/>
  <c r="S16" i="50" s="1"/>
  <c r="AE21" i="53"/>
  <c r="AE13" i="53"/>
  <c r="J72" i="50"/>
  <c r="P17" i="50" s="1"/>
  <c r="AA25" i="53"/>
  <c r="AA30" i="53"/>
  <c r="Z18" i="53"/>
  <c r="AE27" i="53"/>
  <c r="T12" i="51"/>
  <c r="AC17" i="53"/>
  <c r="AD13" i="53"/>
  <c r="AE20" i="53"/>
  <c r="H61" i="50"/>
  <c r="F15" i="50" s="1"/>
  <c r="H72" i="50"/>
  <c r="N17" i="50" s="1"/>
  <c r="I61" i="50"/>
  <c r="G15" i="50" s="1"/>
  <c r="C115" i="55"/>
  <c r="AC27" i="53"/>
  <c r="AB34" i="53"/>
  <c r="AE34" i="53"/>
  <c r="AE35" i="53"/>
  <c r="H63" i="50"/>
  <c r="F17" i="50" s="1"/>
  <c r="AD17" i="53"/>
  <c r="J62" i="50"/>
  <c r="H16" i="50" s="1"/>
  <c r="AE17" i="53"/>
  <c r="Y17" i="53"/>
  <c r="AB17" i="53"/>
  <c r="H70" i="50"/>
  <c r="N15" i="50" s="1"/>
  <c r="AA32" i="53"/>
  <c r="AD32" i="53"/>
  <c r="Z35" i="53"/>
  <c r="J70" i="50"/>
  <c r="P15" i="50" s="1"/>
  <c r="AA31" i="53"/>
  <c r="Y31" i="53"/>
  <c r="C24" i="53"/>
  <c r="D24" i="53" s="1"/>
  <c r="AC31" i="53"/>
  <c r="H62" i="50"/>
  <c r="F16" i="50" s="1"/>
  <c r="I70" i="50"/>
  <c r="O15" i="50" s="1"/>
  <c r="AE24" i="53"/>
  <c r="J69" i="50"/>
  <c r="P14" i="50" s="1"/>
  <c r="J61" i="50"/>
  <c r="H15" i="50" s="1"/>
  <c r="H64" i="50"/>
  <c r="F18" i="50" s="1"/>
  <c r="H69" i="50"/>
  <c r="N14" i="50" s="1"/>
  <c r="I68" i="50"/>
  <c r="O13" i="50" s="1"/>
  <c r="I72" i="50"/>
  <c r="O17" i="50" s="1"/>
  <c r="I69" i="50"/>
  <c r="O14" i="50" s="1"/>
  <c r="J64" i="50"/>
  <c r="H18" i="50" s="1"/>
  <c r="H60" i="50"/>
  <c r="F14" i="50" s="1"/>
  <c r="J63" i="50"/>
  <c r="H17" i="50" s="1"/>
  <c r="H73" i="50"/>
  <c r="N18" i="50" s="1"/>
  <c r="I60" i="50"/>
  <c r="G14" i="50" s="1"/>
  <c r="AD21" i="53"/>
  <c r="J60" i="50"/>
  <c r="H14" i="50" s="1"/>
  <c r="J73" i="50"/>
  <c r="P18" i="50" s="1"/>
  <c r="I64" i="50"/>
  <c r="G18" i="50" s="1"/>
  <c r="H68" i="50"/>
  <c r="N13" i="50" s="1"/>
  <c r="I73" i="50"/>
  <c r="O18" i="50" s="1"/>
  <c r="J68" i="50"/>
  <c r="P13" i="50" s="1"/>
  <c r="J59" i="50"/>
  <c r="H13" i="50" s="1"/>
  <c r="I59" i="50"/>
  <c r="G13" i="50" s="1"/>
  <c r="F83" i="51"/>
  <c r="O83" i="51" s="1"/>
  <c r="T13" i="51"/>
  <c r="L18" i="51"/>
  <c r="T16" i="51"/>
  <c r="W15" i="51"/>
  <c r="T15" i="51"/>
  <c r="I83" i="51"/>
  <c r="R83" i="51" s="1"/>
  <c r="J29" i="52"/>
  <c r="AJ29" i="52" s="1"/>
  <c r="G39" i="52"/>
  <c r="D39" i="52"/>
  <c r="J20" i="52"/>
  <c r="AJ20" i="52" s="1"/>
  <c r="D37" i="52"/>
  <c r="I38" i="52"/>
  <c r="J22" i="52"/>
  <c r="AJ22" i="52" s="1"/>
  <c r="J24" i="52"/>
  <c r="AJ24" i="52" s="1"/>
  <c r="J31" i="52"/>
  <c r="AJ31" i="52" s="1"/>
  <c r="G37" i="52"/>
  <c r="D36" i="52"/>
  <c r="K32" i="52"/>
  <c r="AK32" i="52" s="1"/>
  <c r="K16" i="52"/>
  <c r="AK16" i="52" s="1"/>
  <c r="K34" i="52"/>
  <c r="AK34" i="52" s="1"/>
  <c r="C39" i="52"/>
  <c r="J23" i="52"/>
  <c r="AJ23" i="52" s="1"/>
  <c r="K29" i="52"/>
  <c r="AK29" i="52" s="1"/>
  <c r="K15" i="52"/>
  <c r="AK15" i="52" s="1"/>
  <c r="E39" i="52"/>
  <c r="I37" i="52"/>
  <c r="K24" i="52"/>
  <c r="AK24" i="52" s="1"/>
  <c r="J28" i="52"/>
  <c r="AJ28" i="52" s="1"/>
  <c r="K21" i="52"/>
  <c r="AK21" i="52" s="1"/>
  <c r="J34" i="52"/>
  <c r="AJ34" i="52" s="1"/>
  <c r="J30" i="52"/>
  <c r="AJ30" i="52" s="1"/>
  <c r="F36" i="52"/>
  <c r="C37" i="52"/>
  <c r="K30" i="52"/>
  <c r="AK30" i="52" s="1"/>
  <c r="K27" i="52"/>
  <c r="AK27" i="52" s="1"/>
  <c r="C36" i="52"/>
  <c r="F38" i="52"/>
  <c r="K13" i="52"/>
  <c r="AK13" i="52" s="1"/>
  <c r="K20" i="52"/>
  <c r="AK20" i="52" s="1"/>
  <c r="K22" i="52"/>
  <c r="AK22" i="52" s="1"/>
  <c r="F39" i="52"/>
  <c r="E37" i="52"/>
  <c r="C38" i="52"/>
  <c r="J25" i="52"/>
  <c r="AJ25" i="52" s="1"/>
  <c r="K17" i="52"/>
  <c r="AK17" i="52" s="1"/>
  <c r="K33" i="52"/>
  <c r="AK33" i="52" s="1"/>
  <c r="J15" i="52"/>
  <c r="AJ15" i="52" s="1"/>
  <c r="J27" i="52"/>
  <c r="AJ27" i="52" s="1"/>
  <c r="H38" i="52"/>
  <c r="F37" i="52"/>
  <c r="J13" i="52"/>
  <c r="AJ13" i="52" s="1"/>
  <c r="K26" i="52"/>
  <c r="AK26" i="52" s="1"/>
  <c r="I39" i="52"/>
  <c r="K28" i="52"/>
  <c r="AK28" i="52" s="1"/>
  <c r="E38" i="52"/>
  <c r="J14" i="52"/>
  <c r="AJ14" i="52" s="1"/>
  <c r="J35" i="52"/>
  <c r="AJ35" i="52" s="1"/>
  <c r="J21" i="52"/>
  <c r="AJ21" i="52" s="1"/>
  <c r="K25" i="52"/>
  <c r="AK25" i="52" s="1"/>
  <c r="J17" i="52"/>
  <c r="AJ17" i="52" s="1"/>
  <c r="H37" i="52"/>
  <c r="K23" i="52"/>
  <c r="AK23" i="52" s="1"/>
  <c r="E36" i="52"/>
  <c r="J33" i="52"/>
  <c r="AJ33" i="52" s="1"/>
  <c r="H36" i="52"/>
  <c r="J26" i="52"/>
  <c r="AJ26" i="52" s="1"/>
  <c r="D38" i="52"/>
  <c r="H39" i="52"/>
  <c r="K31" i="52"/>
  <c r="AK31" i="52" s="1"/>
  <c r="G36" i="52"/>
  <c r="G38" i="52"/>
  <c r="K14" i="52"/>
  <c r="AK14" i="52" s="1"/>
  <c r="K35" i="52"/>
  <c r="AK35" i="52" s="1"/>
  <c r="J32" i="52"/>
  <c r="AJ32" i="52" s="1"/>
  <c r="J16" i="52"/>
  <c r="AJ16" i="52" s="1"/>
  <c r="I36" i="52"/>
  <c r="S21" i="51"/>
  <c r="T14" i="51"/>
  <c r="D18" i="51"/>
  <c r="W11" i="51"/>
  <c r="E81" i="50"/>
  <c r="S17" i="50" s="1"/>
  <c r="H81" i="50"/>
  <c r="V17" i="50" s="1"/>
  <c r="I81" i="50"/>
  <c r="W17" i="50" s="1"/>
  <c r="I78" i="50"/>
  <c r="W14" i="50" s="1"/>
  <c r="J78" i="50"/>
  <c r="X14" i="50" s="1"/>
  <c r="J81" i="50"/>
  <c r="X17" i="50" s="1"/>
  <c r="H78" i="50"/>
  <c r="V14" i="50" s="1"/>
  <c r="J79" i="50"/>
  <c r="X15" i="50" s="1"/>
  <c r="H82" i="50"/>
  <c r="V18" i="50" s="1"/>
  <c r="X15" i="51"/>
  <c r="P18" i="51"/>
  <c r="T11" i="51"/>
  <c r="D19" i="51"/>
  <c r="L19" i="51"/>
  <c r="V19" i="51"/>
  <c r="X14" i="51"/>
  <c r="X13" i="51"/>
  <c r="W13" i="51"/>
  <c r="O18" i="51"/>
  <c r="G19" i="51"/>
  <c r="U21" i="51"/>
  <c r="W16" i="51"/>
  <c r="U19" i="51"/>
  <c r="P19" i="51"/>
  <c r="X16" i="51"/>
  <c r="S19" i="51"/>
  <c r="X17" i="51"/>
  <c r="H19" i="51"/>
  <c r="T17" i="51"/>
  <c r="O19" i="51"/>
  <c r="W14" i="51"/>
  <c r="V21" i="51"/>
  <c r="X12" i="51"/>
  <c r="H18" i="51"/>
  <c r="C116" i="55"/>
  <c r="W12" i="51"/>
  <c r="G18" i="51"/>
  <c r="W17" i="51"/>
  <c r="AE29" i="53"/>
  <c r="Y33" i="53"/>
  <c r="AC24" i="53"/>
  <c r="AA28" i="53"/>
  <c r="AC20" i="53"/>
  <c r="AC18" i="53"/>
  <c r="Y36" i="53"/>
  <c r="Y13" i="53"/>
  <c r="AB28" i="53"/>
  <c r="AE14" i="53"/>
  <c r="AD14" i="53"/>
  <c r="AB14" i="53"/>
  <c r="Z14" i="53"/>
  <c r="AC28" i="53"/>
  <c r="Y35" i="53"/>
  <c r="Y18" i="53"/>
  <c r="AA36" i="53"/>
  <c r="AC13" i="53"/>
  <c r="AD25" i="53"/>
  <c r="AB32" i="53"/>
  <c r="AD27" i="53"/>
  <c r="AE26" i="53"/>
  <c r="AA33" i="53"/>
  <c r="Y24" i="53"/>
  <c r="AA35" i="53"/>
  <c r="Y20" i="53"/>
  <c r="AC36" i="53"/>
  <c r="AD36" i="53"/>
  <c r="AB20" i="53"/>
  <c r="Z31" i="53"/>
  <c r="Z22" i="53"/>
  <c r="AB24" i="53"/>
  <c r="AB33" i="53"/>
  <c r="AB30" i="53"/>
  <c r="AE23" i="53"/>
  <c r="AE15" i="53"/>
  <c r="AD15" i="53"/>
  <c r="AB15" i="53"/>
  <c r="Z15" i="53"/>
  <c r="AC33" i="53"/>
  <c r="AA24" i="53"/>
  <c r="Y28" i="53"/>
  <c r="AC35" i="53"/>
  <c r="AA20" i="53"/>
  <c r="AA18" i="53"/>
  <c r="AA13" i="53"/>
  <c r="Z30" i="53"/>
  <c r="Z25" i="53"/>
  <c r="Z32" i="53"/>
  <c r="AB31" i="53"/>
  <c r="AB22" i="53"/>
  <c r="AB21" i="53"/>
  <c r="AD33" i="53"/>
  <c r="AD34" i="53"/>
  <c r="Z24" i="53"/>
  <c r="Z20" i="53"/>
  <c r="Z19" i="53"/>
  <c r="Z28" i="53"/>
  <c r="J83" i="51"/>
  <c r="S83" i="51" s="1"/>
  <c r="AC26" i="53"/>
  <c r="AA26" i="53"/>
  <c r="Y14" i="53"/>
  <c r="AC14" i="53"/>
  <c r="AA14" i="53"/>
  <c r="AC23" i="53"/>
  <c r="AB23" i="53"/>
  <c r="Z23" i="53"/>
  <c r="AC15" i="53"/>
  <c r="AA15" i="53"/>
  <c r="Y15" i="53"/>
  <c r="AB29" i="53"/>
  <c r="Y29" i="53"/>
  <c r="AC29" i="53"/>
  <c r="G82" i="51"/>
  <c r="P82" i="51" s="1"/>
  <c r="E67" i="50"/>
  <c r="K12" i="50" s="1"/>
  <c r="H59" i="50"/>
  <c r="F13" i="50" s="1"/>
  <c r="F78" i="50"/>
  <c r="T14" i="50" s="1"/>
  <c r="F80" i="50"/>
  <c r="T16" i="50" s="1"/>
  <c r="F79" i="50"/>
  <c r="T15" i="50" s="1"/>
  <c r="G79" i="50"/>
  <c r="U15" i="50" s="1"/>
  <c r="G80" i="50"/>
  <c r="U16" i="50" s="1"/>
  <c r="H82" i="51"/>
  <c r="Q82" i="51" s="1"/>
  <c r="E78" i="50"/>
  <c r="S14" i="50" s="1"/>
  <c r="J18" i="52"/>
  <c r="AJ18" i="52" s="1"/>
  <c r="J19" i="52"/>
  <c r="AJ19" i="52" s="1"/>
  <c r="K111" i="54"/>
  <c r="E77" i="50"/>
  <c r="S13" i="50" s="1"/>
  <c r="K18" i="52"/>
  <c r="AK18" i="52" s="1"/>
  <c r="J12" i="52"/>
  <c r="J111" i="54"/>
  <c r="K19" i="52"/>
  <c r="AK19" i="52" s="1"/>
  <c r="K12" i="52"/>
  <c r="E82" i="51"/>
  <c r="N82" i="51" s="1"/>
  <c r="Z21" i="53" l="1"/>
  <c r="I77" i="50"/>
  <c r="W13" i="50" s="1"/>
  <c r="AA21" i="53"/>
  <c r="AD30" i="53"/>
  <c r="Z27" i="53"/>
  <c r="J82" i="50"/>
  <c r="X18" i="50" s="1"/>
  <c r="AD28" i="53"/>
  <c r="C37" i="53"/>
  <c r="AA23" i="53"/>
  <c r="AA29" i="53"/>
  <c r="AD24" i="53"/>
  <c r="Z33" i="53"/>
  <c r="Y21" i="53"/>
  <c r="Z26" i="53"/>
  <c r="AB36" i="53"/>
  <c r="Z36" i="53"/>
  <c r="C39" i="53"/>
  <c r="C38" i="53"/>
  <c r="Y23" i="53"/>
  <c r="AB27" i="53"/>
  <c r="Y26" i="53"/>
  <c r="AD20" i="53"/>
  <c r="Z34" i="53"/>
  <c r="AC21" i="53"/>
  <c r="C40" i="53"/>
  <c r="J80" i="50"/>
  <c r="X16" i="50" s="1"/>
  <c r="AA27" i="53"/>
  <c r="I80" i="50"/>
  <c r="W16" i="50" s="1"/>
  <c r="I82" i="50"/>
  <c r="W18" i="50" s="1"/>
  <c r="AE37" i="53"/>
  <c r="AE39" i="53"/>
  <c r="AE38" i="53"/>
  <c r="H80" i="50"/>
  <c r="V16" i="50" s="1"/>
  <c r="I79" i="50"/>
  <c r="W15" i="50" s="1"/>
  <c r="H79" i="50"/>
  <c r="V15" i="50" s="1"/>
  <c r="W19" i="51"/>
  <c r="F82" i="51"/>
  <c r="O82" i="51" s="1"/>
  <c r="I82" i="51"/>
  <c r="R82" i="51" s="1"/>
  <c r="K39" i="52"/>
  <c r="K37" i="52"/>
  <c r="J36" i="52"/>
  <c r="J38" i="52"/>
  <c r="J37" i="52"/>
  <c r="J39" i="52"/>
  <c r="K38" i="52"/>
  <c r="K36" i="52"/>
  <c r="W21" i="51"/>
  <c r="T21" i="51"/>
  <c r="S18" i="51"/>
  <c r="U18" i="51"/>
  <c r="T19" i="51"/>
  <c r="X11" i="51"/>
  <c r="X21" i="51" s="1"/>
  <c r="V18" i="51"/>
  <c r="X19" i="51"/>
  <c r="I65" i="50"/>
  <c r="G19" i="50" s="1"/>
  <c r="J65" i="50"/>
  <c r="H19" i="50" s="1"/>
  <c r="E58" i="50"/>
  <c r="H65" i="50"/>
  <c r="F19" i="50" s="1"/>
  <c r="AD29" i="53"/>
  <c r="AD23" i="53"/>
  <c r="AB26" i="53"/>
  <c r="AD39" i="53"/>
  <c r="AC39" i="53"/>
  <c r="AD40" i="53"/>
  <c r="J82" i="51"/>
  <c r="S82" i="51" s="1"/>
  <c r="AD26" i="53"/>
  <c r="Z29" i="53"/>
  <c r="H76" i="50"/>
  <c r="V12" i="50" s="1"/>
  <c r="J77" i="50"/>
  <c r="X13" i="50" s="1"/>
  <c r="H77" i="50"/>
  <c r="V13" i="50" s="1"/>
  <c r="J67" i="50"/>
  <c r="P12" i="50" s="1"/>
  <c r="I67" i="50"/>
  <c r="O12" i="50" s="1"/>
  <c r="H67" i="50"/>
  <c r="N12" i="50" s="1"/>
  <c r="F81" i="50"/>
  <c r="T17" i="50" s="1"/>
  <c r="G77" i="50"/>
  <c r="U13" i="50" s="1"/>
  <c r="G82" i="50"/>
  <c r="U18" i="50" s="1"/>
  <c r="G78" i="50"/>
  <c r="U14" i="50" s="1"/>
  <c r="G81" i="50"/>
  <c r="U17" i="50" s="1"/>
  <c r="F77" i="50"/>
  <c r="T13" i="50" s="1"/>
  <c r="F82" i="50"/>
  <c r="T18" i="50" s="1"/>
  <c r="E76" i="50"/>
  <c r="S12" i="50" s="1"/>
  <c r="AA37" i="53" l="1"/>
  <c r="AC40" i="53"/>
  <c r="Y38" i="53"/>
  <c r="AD38" i="53"/>
  <c r="AB39" i="53"/>
  <c r="Z37" i="53"/>
  <c r="AE40" i="53"/>
  <c r="AC37" i="53"/>
  <c r="Z38" i="53"/>
  <c r="Y37" i="53"/>
  <c r="AA38" i="53"/>
  <c r="AB37" i="53"/>
  <c r="AB38" i="53"/>
  <c r="AC38" i="53"/>
  <c r="AD37" i="53"/>
  <c r="AB40" i="53"/>
  <c r="AA40" i="53"/>
  <c r="Y39" i="53"/>
  <c r="Z39" i="53"/>
  <c r="AA39" i="53"/>
  <c r="Y40" i="53"/>
  <c r="Z40" i="53"/>
  <c r="H58" i="50"/>
  <c r="F12" i="50" s="1"/>
  <c r="T18" i="51"/>
  <c r="W18" i="51"/>
  <c r="J66" i="50"/>
  <c r="H20" i="50" s="1"/>
  <c r="P10" i="46"/>
  <c r="H66" i="50"/>
  <c r="F20" i="50" s="1"/>
  <c r="L10" i="46"/>
  <c r="J75" i="50"/>
  <c r="P20" i="50" s="1"/>
  <c r="P11" i="46"/>
  <c r="I66" i="50"/>
  <c r="G20" i="50" s="1"/>
  <c r="N10" i="46"/>
  <c r="X18" i="51"/>
  <c r="I75" i="50"/>
  <c r="O20" i="50" s="1"/>
  <c r="N11" i="46"/>
  <c r="H75" i="50"/>
  <c r="N20" i="50" s="1"/>
  <c r="L11" i="46"/>
  <c r="R4" i="50"/>
  <c r="C12" i="50"/>
  <c r="L12" i="46"/>
  <c r="J58" i="50"/>
  <c r="I58" i="50"/>
  <c r="J76" i="50"/>
  <c r="X12" i="50" s="1"/>
  <c r="I76" i="50"/>
  <c r="W12" i="50" s="1"/>
  <c r="G76" i="50"/>
  <c r="F76" i="50"/>
  <c r="V4" i="50" l="1"/>
  <c r="U4" i="50"/>
  <c r="H84" i="50"/>
  <c r="V20" i="50" s="1"/>
  <c r="I84" i="50"/>
  <c r="W20" i="50" s="1"/>
  <c r="N12" i="46"/>
  <c r="J84" i="50"/>
  <c r="X20" i="50" s="1"/>
  <c r="P12" i="46"/>
  <c r="W4" i="50"/>
  <c r="T12" i="50"/>
  <c r="S4" i="50"/>
  <c r="U12" i="50"/>
  <c r="T4" i="50"/>
  <c r="H12" i="50"/>
  <c r="G12" i="50"/>
  <c r="T14" i="46"/>
  <c r="T10" i="46" l="1"/>
  <c r="T11" i="46"/>
  <c r="T12" i="46"/>
  <c r="T13" i="46"/>
  <c r="J74" i="50" l="1"/>
  <c r="P19" i="50" s="1"/>
  <c r="H74" i="50"/>
  <c r="N19" i="50" s="1"/>
  <c r="I74" i="50"/>
  <c r="O19" i="50" s="1"/>
  <c r="J83" i="50"/>
  <c r="X19" i="50" s="1"/>
  <c r="I83" i="50"/>
  <c r="W19" i="50" s="1"/>
  <c r="H83" i="50"/>
  <c r="V19" i="50" s="1"/>
</calcChain>
</file>

<file path=xl/sharedStrings.xml><?xml version="1.0" encoding="utf-8"?>
<sst xmlns="http://schemas.openxmlformats.org/spreadsheetml/2006/main" count="1885" uniqueCount="106">
  <si>
    <t>Time</t>
  </si>
  <si>
    <t>Client:</t>
  </si>
  <si>
    <t>Project:</t>
  </si>
  <si>
    <t>Site:</t>
  </si>
  <si>
    <t>Total</t>
  </si>
  <si>
    <t>Friday</t>
  </si>
  <si>
    <t>Saturday</t>
  </si>
  <si>
    <t>Sunday</t>
  </si>
  <si>
    <t>Monday</t>
  </si>
  <si>
    <t>Tuesday</t>
  </si>
  <si>
    <t>Wednesday</t>
  </si>
  <si>
    <t>Thursday</t>
  </si>
  <si>
    <t>7 Day</t>
  </si>
  <si>
    <t>0-10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</si>
  <si>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</si>
  <si>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</si>
  <si>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</si>
  <si>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</si>
  <si>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</si>
  <si>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</si>
  <si>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</si>
  <si>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</si>
  <si>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</si>
  <si>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55-60</t>
  </si>
  <si>
    <t>60-65</t>
  </si>
  <si>
    <t>65-70</t>
  </si>
  <si>
    <t>70-75</t>
  </si>
  <si>
    <t>75-80</t>
  </si>
  <si>
    <t>80-85</t>
  </si>
  <si>
    <t>85-90</t>
  </si>
  <si>
    <t>90-95</t>
  </si>
  <si>
    <t>95-100</t>
  </si>
  <si>
    <t>100+</t>
  </si>
  <si>
    <t>5 Day Avg</t>
  </si>
  <si>
    <t>7 Day Avg</t>
  </si>
  <si>
    <t>07-19</t>
  </si>
  <si>
    <t>06-22</t>
  </si>
  <si>
    <t>06-00</t>
  </si>
  <si>
    <t>00-00</t>
  </si>
  <si>
    <t>Day</t>
  </si>
  <si>
    <t>Direction</t>
  </si>
  <si>
    <t>Classes</t>
  </si>
  <si>
    <t>Start Date:</t>
  </si>
  <si>
    <t>ACPO</t>
  </si>
  <si>
    <t>DFT</t>
  </si>
  <si>
    <t>&gt;PSL</t>
  </si>
  <si>
    <t>%</t>
  </si>
  <si>
    <t>Avg</t>
  </si>
  <si>
    <t>85th</t>
  </si>
  <si>
    <t>7-Day Average Speed</t>
  </si>
  <si>
    <t>7-Day 85th %ile Speed</t>
  </si>
  <si>
    <t>On a 7-day average</t>
  </si>
  <si>
    <t>mph</t>
  </si>
  <si>
    <t>Northbound</t>
  </si>
  <si>
    <t>Southbound</t>
  </si>
  <si>
    <t>Weekday Average Total Traffic</t>
  </si>
  <si>
    <t>Mon</t>
  </si>
  <si>
    <t>Tue</t>
  </si>
  <si>
    <t>Wed</t>
  </si>
  <si>
    <t>Thu</t>
  </si>
  <si>
    <t>Fri</t>
  </si>
  <si>
    <t>Sat</t>
  </si>
  <si>
    <t>Sun</t>
  </si>
  <si>
    <t>7-Day Average Traffic</t>
  </si>
  <si>
    <t>Incidents/Observations</t>
  </si>
  <si>
    <t>95th</t>
  </si>
  <si>
    <t>Speed Limit:</t>
  </si>
  <si>
    <t>% Speeding</t>
  </si>
  <si>
    <t>% ACPO</t>
  </si>
  <si>
    <t>% DFT</t>
  </si>
  <si>
    <t>5day</t>
  </si>
  <si>
    <t>7day</t>
  </si>
  <si>
    <t>% &gt;PSL</t>
  </si>
  <si>
    <t>% &gt;ACPO</t>
  </si>
  <si>
    <t>%&gt;DFT</t>
  </si>
  <si>
    <t>LGV</t>
  </si>
  <si>
    <t>OGV1</t>
  </si>
  <si>
    <t>OGV2</t>
  </si>
  <si>
    <t>PC/MC</t>
  </si>
  <si>
    <t>CAR</t>
  </si>
  <si>
    <t>PC</t>
  </si>
  <si>
    <t>Car</t>
  </si>
  <si>
    <t>LGV &amp; PSV 2Axle</t>
  </si>
  <si>
    <t>OGV1 &amp; PSV 3 Axle</t>
  </si>
  <si>
    <t>Combined</t>
  </si>
  <si>
    <t>5 Day</t>
  </si>
  <si>
    <t>of vehicles are travelling over posted speed limit (PSL)</t>
  </si>
  <si>
    <t>PSL</t>
  </si>
  <si>
    <t>Posted Speed Limit</t>
  </si>
  <si>
    <t>Abbreviations</t>
  </si>
  <si>
    <t>Association of Chief Police Officers (Used to display the speed limit the police will generally enforce, 110% of PSL +2mph)</t>
  </si>
  <si>
    <t>Department for Transport (Used to display a speed statistic used by the government looking at vehicles travelling over 15mph above the PSL)</t>
  </si>
  <si>
    <t>N0</t>
  </si>
  <si>
    <t>Lat/Long:</t>
  </si>
  <si>
    <t>Latitude</t>
  </si>
  <si>
    <t>Longitude</t>
  </si>
  <si>
    <t>Weekly Traffic Total</t>
  </si>
  <si>
    <t>Data annotated with '*' denotes when a given time period has been affected by data loss. For a full breakdown of data loss please refer to Data Summary.</t>
  </si>
  <si>
    <t xml:space="preserve">Tracsis will retain all personal data relating to this project, including all video images, for a period of 3 months after receipt of this report and all other data files for one year. </t>
  </si>
  <si>
    <t>If you would like a copy of the personal data or wish for us to retain for a longer period, please do not hesitate to contact us.</t>
  </si>
  <si>
    <t>CAR/LGV</t>
  </si>
  <si>
    <t>OGV1 &amp; PSV 2Axle</t>
  </si>
  <si>
    <t>No incidents or observations during the survey period</t>
  </si>
  <si>
    <t>SS1273 Ditton Priors Shropshire</t>
  </si>
  <si>
    <t>01 - Station Road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</si>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</sst>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0.0"/>
    <numFmt numFmtId="166" formatCode="0.0%"/>
    <numFmt numFmtId="167" formatCode="0.00000"/>
    <numFmt numFmtId="168" formatCode="dddd\ d\ mmmm\ yyyy"/>
  </numFmts>
  <fonts count="27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rgb="FF595959"/>
      <name val="Tahoma"/>
      <family val="2"/>
    </font>
    <font>
      <b/>
      <sz val="12"/>
      <color theme="1"/>
      <name val="Calibri"/>
      <family val="2"/>
      <scheme val="minor"/>
    </font>
    <font>
      <sz val="18"/>
      <name val="Tahoma"/>
      <family val="2"/>
    </font>
    <font>
      <sz val="18"/>
      <name val="Calibri"/>
      <family val="2"/>
      <scheme val="minor"/>
    </font>
    <font>
      <sz val="11"/>
      <name val="Tahoma"/>
      <family val="2"/>
    </font>
    <font>
      <sz val="11"/>
      <color rgb="FF595959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Tahoma"/>
      <family val="2"/>
    </font>
    <font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rgb="FFC00000"/>
      <name val="Calibri"/>
      <family val="2"/>
      <scheme val="minor"/>
    </font>
    <font>
      <sz val="10"/>
      <color rgb="FF595959"/>
      <name val="Calibri"/>
      <family val="2"/>
      <scheme val="minor"/>
    </font>
    <font>
      <sz val="11"/>
      <color rgb="FF595959"/>
      <name val="Calibri"/>
      <family val="2"/>
      <scheme val="minor"/>
    </font>
    <font>
      <sz val="12"/>
      <color rgb="FF59595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144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FFF00"/>
        <bgColor indexed="64"/>
      </patternFill>
    </fill>
  </fills>
  <borders count="1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hair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6795556505021"/>
      </top>
      <bottom/>
      <diagonal/>
    </border>
    <border>
      <left/>
      <right style="thin">
        <color theme="0" tint="-0.14990691854609822"/>
      </right>
      <top/>
      <bottom/>
      <diagonal/>
    </border>
    <border>
      <left/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8764000366222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8764000366222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3743705557422"/>
      </right>
      <top style="thin">
        <color theme="0" tint="-0.149906918546098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0691854609822"/>
      </left>
      <right/>
      <top/>
      <bottom/>
      <diagonal/>
    </border>
    <border>
      <left style="thin">
        <color theme="0" tint="-0.14990691854609822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hair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theme="0"/>
      </top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 style="thin">
        <color theme="0"/>
      </left>
      <right style="hair">
        <color theme="1"/>
      </right>
      <top style="thin">
        <color theme="0"/>
      </top>
      <bottom style="thin">
        <color indexed="64"/>
      </bottom>
      <diagonal/>
    </border>
    <border>
      <left style="hair">
        <color theme="1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/>
  </cellStyleXfs>
  <cellXfs count="510">
    <xf numFmtId="0" fontId="0" fillId="0" borderId="0" xfId="0"/>
    <xf numFmtId="0" fontId="0" fillId="2" borderId="0" xfId="0" applyFill="1"/>
    <xf numFmtId="0" fontId="0" fillId="2" borderId="1" xfId="0" applyFill="1" applyBorder="1"/>
    <xf numFmtId="164" fontId="2" fillId="2" borderId="0" xfId="0" applyNumberFormat="1" applyFont="1" applyFill="1" applyAlignment="1">
      <alignment horizontal="right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quotePrefix="1" applyFill="1"/>
    <xf numFmtId="1" fontId="0" fillId="2" borderId="0" xfId="0" applyNumberFormat="1" applyFill="1"/>
    <xf numFmtId="0" fontId="0" fillId="2" borderId="0" xfId="0" applyFill="1" applyAlignment="1">
      <alignment horizontal="left"/>
    </xf>
    <xf numFmtId="0" fontId="6" fillId="2" borderId="0" xfId="0" applyFont="1" applyFill="1"/>
    <xf numFmtId="164" fontId="0" fillId="2" borderId="0" xfId="0" applyNumberFormat="1" applyFill="1"/>
    <xf numFmtId="20" fontId="0" fillId="2" borderId="0" xfId="0" applyNumberFormat="1" applyFill="1"/>
    <xf numFmtId="164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0" fontId="6" fillId="2" borderId="0" xfId="0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6" fillId="2" borderId="0" xfId="0" applyNumberFormat="1" applyFont="1" applyFill="1" applyAlignment="1">
      <alignment horizontal="left"/>
    </xf>
    <xf numFmtId="1" fontId="0" fillId="2" borderId="10" xfId="0" applyNumberFormat="1" applyFill="1" applyBorder="1" applyAlignment="1">
      <alignment horizontal="center"/>
    </xf>
    <xf numFmtId="2" fontId="0" fillId="2" borderId="0" xfId="0" applyNumberFormat="1" applyFill="1"/>
    <xf numFmtId="20" fontId="6" fillId="2" borderId="0" xfId="0" applyNumberFormat="1" applyFont="1" applyFill="1"/>
    <xf numFmtId="46" fontId="6" fillId="2" borderId="0" xfId="0" applyNumberFormat="1" applyFont="1" applyFill="1"/>
    <xf numFmtId="165" fontId="0" fillId="2" borderId="11" xfId="0" applyNumberFormat="1" applyFill="1" applyBorder="1" applyAlignment="1">
      <alignment horizontal="center"/>
    </xf>
    <xf numFmtId="165" fontId="0" fillId="2" borderId="11" xfId="0" quotePrefix="1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165" fontId="0" fillId="2" borderId="10" xfId="0" quotePrefix="1" applyNumberFormat="1" applyFill="1" applyBorder="1" applyAlignment="1">
      <alignment horizontal="center"/>
    </xf>
    <xf numFmtId="165" fontId="0" fillId="2" borderId="0" xfId="0" applyNumberFormat="1" applyFill="1"/>
    <xf numFmtId="9" fontId="0" fillId="2" borderId="11" xfId="1" quotePrefix="1" applyFont="1" applyFill="1" applyBorder="1" applyAlignment="1">
      <alignment horizontal="center"/>
    </xf>
    <xf numFmtId="9" fontId="0" fillId="2" borderId="10" xfId="1" quotePrefix="1" applyFont="1" applyFill="1" applyBorder="1" applyAlignment="1">
      <alignment horizontal="center"/>
    </xf>
    <xf numFmtId="9" fontId="0" fillId="2" borderId="0" xfId="1" applyFont="1" applyFill="1"/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164" fontId="6" fillId="3" borderId="20" xfId="0" applyNumberFormat="1" applyFont="1" applyFill="1" applyBorder="1" applyAlignment="1">
      <alignment horizontal="left"/>
    </xf>
    <xf numFmtId="0" fontId="6" fillId="3" borderId="21" xfId="0" applyFont="1" applyFill="1" applyBorder="1" applyAlignment="1">
      <alignment horizontal="left"/>
    </xf>
    <xf numFmtId="17" fontId="6" fillId="3" borderId="21" xfId="0" quotePrefix="1" applyNumberFormat="1" applyFont="1" applyFill="1" applyBorder="1" applyAlignment="1">
      <alignment horizontal="left"/>
    </xf>
    <xf numFmtId="0" fontId="6" fillId="3" borderId="21" xfId="0" quotePrefix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20" fontId="6" fillId="3" borderId="10" xfId="0" applyNumberFormat="1" applyFont="1" applyFill="1" applyBorder="1" applyAlignment="1">
      <alignment horizontal="center"/>
    </xf>
    <xf numFmtId="0" fontId="6" fillId="2" borderId="7" xfId="0" applyFont="1" applyFill="1" applyBorder="1"/>
    <xf numFmtId="0" fontId="6" fillId="3" borderId="7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1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16" fillId="2" borderId="1" xfId="0" applyFont="1" applyFill="1" applyBorder="1"/>
    <xf numFmtId="0" fontId="6" fillId="3" borderId="9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9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9" fontId="17" fillId="2" borderId="0" xfId="1" applyFont="1" applyFill="1" applyBorder="1"/>
    <xf numFmtId="166" fontId="17" fillId="2" borderId="0" xfId="1" applyNumberFormat="1" applyFont="1" applyFill="1" applyBorder="1"/>
    <xf numFmtId="14" fontId="3" fillId="2" borderId="0" xfId="0" applyNumberFormat="1" applyFont="1" applyFill="1" applyAlignment="1">
      <alignment horizontal="left"/>
    </xf>
    <xf numFmtId="0" fontId="6" fillId="3" borderId="91" xfId="0" applyFont="1" applyFill="1" applyBorder="1" applyAlignment="1">
      <alignment horizontal="center" vertical="center"/>
    </xf>
    <xf numFmtId="0" fontId="6" fillId="3" borderId="9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4" xfId="0" applyFont="1" applyFill="1" applyBorder="1" applyAlignment="1">
      <alignment horizontal="center" vertical="center" wrapText="1"/>
    </xf>
    <xf numFmtId="0" fontId="6" fillId="3" borderId="96" xfId="0" applyFont="1" applyFill="1" applyBorder="1" applyAlignment="1">
      <alignment horizontal="center" vertical="center" wrapText="1"/>
    </xf>
    <xf numFmtId="0" fontId="6" fillId="3" borderId="9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6" fillId="2" borderId="0" xfId="0" quotePrefix="1" applyFont="1" applyFill="1" applyAlignment="1">
      <alignment horizontal="left"/>
    </xf>
    <xf numFmtId="17" fontId="6" fillId="2" borderId="0" xfId="0" quotePrefix="1" applyNumberFormat="1" applyFont="1" applyFill="1"/>
    <xf numFmtId="0" fontId="6" fillId="2" borderId="0" xfId="0" quotePrefix="1" applyFont="1" applyFill="1"/>
    <xf numFmtId="0" fontId="6" fillId="2" borderId="1" xfId="0" applyFont="1" applyFill="1" applyBorder="1"/>
    <xf numFmtId="1" fontId="0" fillId="2" borderId="14" xfId="0" quotePrefix="1" applyNumberFormat="1" applyFill="1" applyBorder="1" applyAlignment="1">
      <alignment horizontal="left"/>
    </xf>
    <xf numFmtId="1" fontId="0" fillId="2" borderId="14" xfId="0" applyNumberFormat="1" applyFill="1" applyBorder="1" applyAlignment="1">
      <alignment horizontal="left"/>
    </xf>
    <xf numFmtId="1" fontId="0" fillId="2" borderId="3" xfId="0" applyNumberFormat="1" applyFill="1" applyBorder="1" applyAlignment="1">
      <alignment horizontal="left"/>
    </xf>
    <xf numFmtId="1" fontId="0" fillId="2" borderId="0" xfId="0" applyNumberFormat="1" applyFill="1" applyAlignment="1">
      <alignment horizontal="left"/>
    </xf>
    <xf numFmtId="1" fontId="0" fillId="2" borderId="5" xfId="0" applyNumberFormat="1" applyFill="1" applyBorder="1" applyAlignment="1">
      <alignment horizontal="left"/>
    </xf>
    <xf numFmtId="1" fontId="0" fillId="2" borderId="1" xfId="0" applyNumberFormat="1" applyFill="1" applyBorder="1" applyAlignment="1">
      <alignment horizontal="left"/>
    </xf>
    <xf numFmtId="1" fontId="0" fillId="2" borderId="7" xfId="0" applyNumberFormat="1" applyFill="1" applyBorder="1" applyAlignment="1">
      <alignment horizontal="left"/>
    </xf>
    <xf numFmtId="1" fontId="0" fillId="2" borderId="11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1" fontId="0" fillId="2" borderId="11" xfId="0" quotePrefix="1" applyNumberFormat="1" applyFill="1" applyBorder="1" applyAlignment="1">
      <alignment horizontal="center"/>
    </xf>
    <xf numFmtId="1" fontId="0" fillId="2" borderId="10" xfId="0" quotePrefix="1" applyNumberFormat="1" applyFill="1" applyBorder="1" applyAlignment="1">
      <alignment horizontal="center"/>
    </xf>
    <xf numFmtId="16" fontId="6" fillId="3" borderId="99" xfId="0" applyNumberFormat="1" applyFont="1" applyFill="1" applyBorder="1" applyAlignment="1">
      <alignment horizontal="center"/>
    </xf>
    <xf numFmtId="0" fontId="6" fillId="3" borderId="102" xfId="0" applyFont="1" applyFill="1" applyBorder="1" applyAlignment="1">
      <alignment horizontal="center"/>
    </xf>
    <xf numFmtId="0" fontId="6" fillId="3" borderId="10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5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1" xfId="0" applyFont="1" applyFill="1" applyBorder="1"/>
    <xf numFmtId="0" fontId="6" fillId="3" borderId="110" xfId="0" applyFont="1" applyFill="1" applyBorder="1"/>
    <xf numFmtId="0" fontId="16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14" fontId="0" fillId="2" borderId="0" xfId="0" applyNumberFormat="1" applyFill="1"/>
    <xf numFmtId="9" fontId="16" fillId="2" borderId="0" xfId="1" applyFont="1" applyFill="1" applyBorder="1"/>
    <xf numFmtId="166" fontId="16" fillId="2" borderId="0" xfId="1" applyNumberFormat="1" applyFont="1" applyFill="1" applyBorder="1"/>
    <xf numFmtId="2" fontId="16" fillId="2" borderId="0" xfId="0" applyNumberFormat="1" applyFont="1" applyFill="1"/>
    <xf numFmtId="2" fontId="16" fillId="2" borderId="1" xfId="0" applyNumberFormat="1" applyFont="1" applyFill="1" applyBorder="1"/>
    <xf numFmtId="0" fontId="6" fillId="3" borderId="117" xfId="0" applyFont="1" applyFill="1" applyBorder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0" fillId="2" borderId="1" xfId="0" applyFont="1" applyFill="1" applyBorder="1"/>
    <xf numFmtId="1" fontId="0" fillId="2" borderId="0" xfId="0" quotePrefix="1" applyNumberFormat="1" applyFill="1" applyAlignment="1">
      <alignment horizontal="left"/>
    </xf>
    <xf numFmtId="1" fontId="6" fillId="2" borderId="0" xfId="0" applyNumberFormat="1" applyFont="1" applyFill="1"/>
    <xf numFmtId="165" fontId="0" fillId="2" borderId="12" xfId="0" applyNumberFormat="1" applyFill="1" applyBorder="1" applyAlignment="1">
      <alignment horizontal="center"/>
    </xf>
    <xf numFmtId="164" fontId="16" fillId="2" borderId="0" xfId="0" applyNumberFormat="1" applyFont="1" applyFill="1"/>
    <xf numFmtId="9" fontId="16" fillId="2" borderId="0" xfId="1" applyFont="1" applyFill="1"/>
    <xf numFmtId="164" fontId="16" fillId="2" borderId="1" xfId="0" applyNumberFormat="1" applyFont="1" applyFill="1" applyBorder="1"/>
    <xf numFmtId="9" fontId="16" fillId="2" borderId="1" xfId="1" applyFont="1" applyFill="1" applyBorder="1"/>
    <xf numFmtId="166" fontId="6" fillId="2" borderId="0" xfId="0" applyNumberFormat="1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center"/>
    </xf>
    <xf numFmtId="0" fontId="11" fillId="2" borderId="0" xfId="0" applyFont="1" applyFill="1" applyAlignment="1">
      <alignment vertical="center"/>
    </xf>
    <xf numFmtId="0" fontId="10" fillId="2" borderId="0" xfId="1" quotePrefix="1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3" xfId="1" quotePrefix="1" applyNumberFormat="1" applyFont="1" applyFill="1" applyBorder="1" applyAlignment="1">
      <alignment horizontal="right" wrapText="1"/>
    </xf>
    <xf numFmtId="0" fontId="10" fillId="0" borderId="0" xfId="0" quotePrefix="1" applyFont="1" applyAlignment="1">
      <alignment horizontal="center" vertical="center" wrapText="1"/>
    </xf>
    <xf numFmtId="0" fontId="0" fillId="2" borderId="4" xfId="0" applyFill="1" applyBorder="1"/>
    <xf numFmtId="0" fontId="10" fillId="2" borderId="5" xfId="1" quotePrefix="1" applyNumberFormat="1" applyFont="1" applyFill="1" applyBorder="1" applyAlignment="1">
      <alignment horizontal="right" wrapText="1"/>
    </xf>
    <xf numFmtId="0" fontId="5" fillId="2" borderId="7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center" vertical="center" wrapText="1"/>
    </xf>
    <xf numFmtId="0" fontId="14" fillId="2" borderId="78" xfId="0" applyFont="1" applyFill="1" applyBorder="1" applyAlignment="1">
      <alignment horizontal="center" vertical="top" wrapText="1"/>
    </xf>
    <xf numFmtId="0" fontId="13" fillId="2" borderId="0" xfId="0" applyFont="1" applyFill="1"/>
    <xf numFmtId="0" fontId="12" fillId="2" borderId="0" xfId="0" quotePrefix="1" applyFont="1" applyFill="1" applyAlignment="1">
      <alignment horizontal="center" vertical="center" wrapText="1"/>
    </xf>
    <xf numFmtId="0" fontId="15" fillId="2" borderId="78" xfId="0" quotePrefix="1" applyFont="1" applyFill="1" applyBorder="1" applyAlignment="1">
      <alignment horizontal="center" vertical="center" wrapText="1"/>
    </xf>
    <xf numFmtId="0" fontId="0" fillId="2" borderId="5" xfId="0" applyFill="1" applyBorder="1"/>
    <xf numFmtId="0" fontId="5" fillId="2" borderId="7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6" fillId="3" borderId="20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4" xfId="0" quotePrefix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0" xfId="0" quotePrefix="1" applyFill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1" fontId="0" fillId="2" borderId="29" xfId="0" applyNumberFormat="1" applyFill="1" applyBorder="1" applyAlignment="1">
      <alignment horizontal="center"/>
    </xf>
    <xf numFmtId="1" fontId="0" fillId="2" borderId="30" xfId="0" applyNumberFormat="1" applyFill="1" applyBorder="1" applyAlignment="1">
      <alignment horizontal="center"/>
    </xf>
    <xf numFmtId="1" fontId="0" fillId="2" borderId="31" xfId="0" applyNumberFormat="1" applyFill="1" applyBorder="1" applyAlignment="1">
      <alignment horizontal="center"/>
    </xf>
    <xf numFmtId="1" fontId="0" fillId="2" borderId="32" xfId="0" applyNumberFormat="1" applyFill="1" applyBorder="1" applyAlignment="1">
      <alignment horizontal="center"/>
    </xf>
    <xf numFmtId="1" fontId="0" fillId="2" borderId="33" xfId="0" applyNumberFormat="1" applyFill="1" applyBorder="1" applyAlignment="1">
      <alignment horizontal="center"/>
    </xf>
    <xf numFmtId="1" fontId="0" fillId="2" borderId="34" xfId="0" applyNumberFormat="1" applyFill="1" applyBorder="1" applyAlignment="1">
      <alignment horizontal="center"/>
    </xf>
    <xf numFmtId="0" fontId="7" fillId="2" borderId="0" xfId="0" applyFont="1" applyFill="1"/>
    <xf numFmtId="0" fontId="7" fillId="2" borderId="1" xfId="0" applyFont="1" applyFill="1" applyBorder="1"/>
    <xf numFmtId="1" fontId="0" fillId="2" borderId="123" xfId="0" applyNumberForma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1" fontId="0" fillId="2" borderId="124" xfId="0" applyNumberFormat="1" applyFill="1" applyBorder="1" applyAlignment="1">
      <alignment horizontal="center"/>
    </xf>
    <xf numFmtId="166" fontId="6" fillId="2" borderId="0" xfId="0" applyNumberFormat="1" applyFont="1" applyFill="1" applyAlignment="1">
      <alignment horizontal="left" indent="1"/>
    </xf>
    <xf numFmtId="1" fontId="13" fillId="2" borderId="51" xfId="0" applyNumberFormat="1" applyFont="1" applyFill="1" applyBorder="1"/>
    <xf numFmtId="1" fontId="13" fillId="2" borderId="50" xfId="0" applyNumberFormat="1" applyFont="1" applyFill="1" applyBorder="1"/>
    <xf numFmtId="1" fontId="13" fillId="2" borderId="80" xfId="0" applyNumberFormat="1" applyFont="1" applyFill="1" applyBorder="1"/>
    <xf numFmtId="1" fontId="13" fillId="2" borderId="83" xfId="0" applyNumberFormat="1" applyFont="1" applyFill="1" applyBorder="1"/>
    <xf numFmtId="1" fontId="13" fillId="2" borderId="71" xfId="0" applyNumberFormat="1" applyFont="1" applyFill="1" applyBorder="1"/>
    <xf numFmtId="1" fontId="13" fillId="2" borderId="77" xfId="0" applyNumberFormat="1" applyFont="1" applyFill="1" applyBorder="1"/>
    <xf numFmtId="0" fontId="5" fillId="2" borderId="6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2" borderId="1" xfId="0" applyFont="1" applyFill="1" applyBorder="1" applyAlignment="1">
      <alignment horizontal="left"/>
    </xf>
    <xf numFmtId="164" fontId="6" fillId="3" borderId="25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8" fillId="3" borderId="125" xfId="0" applyNumberFormat="1" applyFont="1" applyFill="1" applyBorder="1" applyAlignment="1">
      <alignment horizontal="center"/>
    </xf>
    <xf numFmtId="0" fontId="6" fillId="3" borderId="99" xfId="0" applyFont="1" applyFill="1" applyBorder="1" applyAlignment="1">
      <alignment horizontal="center"/>
    </xf>
    <xf numFmtId="0" fontId="6" fillId="3" borderId="99" xfId="0" quotePrefix="1" applyFont="1" applyFill="1" applyBorder="1" applyAlignment="1">
      <alignment horizontal="center"/>
    </xf>
    <xf numFmtId="0" fontId="6" fillId="3" borderId="126" xfId="0" applyFont="1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6" fillId="3" borderId="99" xfId="0" applyNumberFormat="1" applyFont="1" applyFill="1" applyBorder="1" applyAlignment="1">
      <alignment horizontal="center"/>
    </xf>
    <xf numFmtId="9" fontId="6" fillId="3" borderId="99" xfId="1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2" fontId="6" fillId="3" borderId="17" xfId="0" applyNumberFormat="1" applyFont="1" applyFill="1" applyBorder="1" applyAlignment="1">
      <alignment horizontal="center"/>
    </xf>
    <xf numFmtId="2" fontId="6" fillId="3" borderId="21" xfId="0" applyNumberFormat="1" applyFont="1" applyFill="1" applyBorder="1" applyAlignment="1">
      <alignment horizontal="center"/>
    </xf>
    <xf numFmtId="14" fontId="6" fillId="2" borderId="0" xfId="0" applyNumberFormat="1" applyFont="1" applyFill="1"/>
    <xf numFmtId="0" fontId="6" fillId="3" borderId="1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2" fontId="0" fillId="2" borderId="14" xfId="0" applyNumberFormat="1" applyFill="1" applyBorder="1"/>
    <xf numFmtId="2" fontId="0" fillId="2" borderId="16" xfId="0" applyNumberFormat="1" applyFill="1" applyBorder="1"/>
    <xf numFmtId="1" fontId="0" fillId="2" borderId="4" xfId="0" quotePrefix="1" applyNumberFormat="1" applyFill="1" applyBorder="1" applyAlignment="1">
      <alignment horizontal="left"/>
    </xf>
    <xf numFmtId="0" fontId="6" fillId="3" borderId="135" xfId="0" quotePrefix="1" applyFont="1" applyFill="1" applyBorder="1" applyAlignment="1">
      <alignment horizontal="center"/>
    </xf>
    <xf numFmtId="0" fontId="6" fillId="3" borderId="135" xfId="0" applyFont="1" applyFill="1" applyBorder="1" applyAlignment="1">
      <alignment horizontal="center"/>
    </xf>
    <xf numFmtId="0" fontId="6" fillId="3" borderId="136" xfId="0" applyFont="1" applyFill="1" applyBorder="1" applyAlignment="1">
      <alignment horizontal="center"/>
    </xf>
    <xf numFmtId="0" fontId="6" fillId="3" borderId="137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164" fontId="6" fillId="3" borderId="138" xfId="0" applyNumberFormat="1" applyFont="1" applyFill="1" applyBorder="1" applyAlignment="1">
      <alignment horizontal="center"/>
    </xf>
    <xf numFmtId="17" fontId="6" fillId="3" borderId="21" xfId="0" quotePrefix="1" applyNumberFormat="1" applyFont="1" applyFill="1" applyBorder="1" applyAlignment="1">
      <alignment horizontal="center"/>
    </xf>
    <xf numFmtId="0" fontId="6" fillId="3" borderId="21" xfId="0" quotePrefix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" fontId="0" fillId="2" borderId="14" xfId="0" quotePrefix="1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6" fontId="8" fillId="3" borderId="139" xfId="0" quotePrefix="1" applyNumberFormat="1" applyFont="1" applyFill="1" applyBorder="1" applyAlignment="1">
      <alignment horizontal="center"/>
    </xf>
    <xf numFmtId="16" fontId="8" fillId="3" borderId="125" xfId="0" quotePrefix="1" applyNumberFormat="1" applyFont="1" applyFill="1" applyBorder="1" applyAlignment="1">
      <alignment horizontal="center"/>
    </xf>
    <xf numFmtId="1" fontId="0" fillId="2" borderId="0" xfId="0" quotePrefix="1" applyNumberFormat="1" applyFill="1" applyAlignment="1">
      <alignment horizontal="center"/>
    </xf>
    <xf numFmtId="0" fontId="6" fillId="3" borderId="120" xfId="0" applyFont="1" applyFill="1" applyBorder="1" applyAlignment="1">
      <alignment horizontal="center"/>
    </xf>
    <xf numFmtId="0" fontId="6" fillId="3" borderId="142" xfId="0" applyFont="1" applyFill="1" applyBorder="1" applyAlignment="1">
      <alignment horizontal="center"/>
    </xf>
    <xf numFmtId="0" fontId="6" fillId="3" borderId="14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6" fontId="17" fillId="2" borderId="0" xfId="1" applyNumberFormat="1" applyFont="1" applyFill="1" applyAlignment="1">
      <alignment horizontal="center"/>
    </xf>
    <xf numFmtId="166" fontId="17" fillId="2" borderId="33" xfId="1" applyNumberFormat="1" applyFont="1" applyFill="1" applyBorder="1" applyAlignment="1">
      <alignment horizontal="center"/>
    </xf>
    <xf numFmtId="166" fontId="17" fillId="2" borderId="5" xfId="1" applyNumberFormat="1" applyFon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166" fontId="17" fillId="2" borderId="16" xfId="1" applyNumberFormat="1" applyFont="1" applyFill="1" applyBorder="1" applyAlignment="1">
      <alignment horizontal="center"/>
    </xf>
    <xf numFmtId="166" fontId="17" fillId="2" borderId="36" xfId="1" applyNumberFormat="1" applyFont="1" applyFill="1" applyBorder="1" applyAlignment="1">
      <alignment horizontal="center"/>
    </xf>
    <xf numFmtId="166" fontId="17" fillId="2" borderId="17" xfId="1" applyNumberFormat="1" applyFont="1" applyFill="1" applyBorder="1" applyAlignment="1">
      <alignment horizontal="center"/>
    </xf>
    <xf numFmtId="0" fontId="6" fillId="3" borderId="143" xfId="0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0" fontId="6" fillId="3" borderId="0" xfId="0" applyNumberFormat="1" applyFont="1" applyFill="1" applyAlignment="1">
      <alignment horizontal="center"/>
    </xf>
    <xf numFmtId="20" fontId="6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1" fontId="0" fillId="2" borderId="10" xfId="0" applyNumberFormat="1" applyFill="1" applyBorder="1" applyAlignment="1">
      <alignment horizontal="left" indent="3"/>
    </xf>
    <xf numFmtId="0" fontId="0" fillId="2" borderId="4" xfId="0" applyFill="1" applyBorder="1" applyAlignment="1">
      <alignment horizontal="center"/>
    </xf>
    <xf numFmtId="167" fontId="0" fillId="2" borderId="4" xfId="0" applyNumberFormat="1" applyFill="1" applyBorder="1" applyAlignment="1">
      <alignment horizontal="center"/>
    </xf>
    <xf numFmtId="167" fontId="0" fillId="2" borderId="0" xfId="0" applyNumberFormat="1" applyFill="1"/>
    <xf numFmtId="164" fontId="6" fillId="2" borderId="0" xfId="0" applyNumberFormat="1" applyFont="1" applyFill="1" applyAlignment="1">
      <alignment horizontal="center"/>
    </xf>
    <xf numFmtId="1" fontId="0" fillId="2" borderId="2" xfId="0" quotePrefix="1" applyNumberFormat="1" applyFill="1" applyBorder="1" applyAlignment="1">
      <alignment horizontal="left"/>
    </xf>
    <xf numFmtId="1" fontId="0" fillId="2" borderId="3" xfId="0" quotePrefix="1" applyNumberFormat="1" applyFill="1" applyBorder="1" applyAlignment="1">
      <alignment horizontal="left"/>
    </xf>
    <xf numFmtId="1" fontId="0" fillId="2" borderId="5" xfId="0" quotePrefix="1" applyNumberFormat="1" applyFill="1" applyBorder="1" applyAlignment="1">
      <alignment horizontal="left"/>
    </xf>
    <xf numFmtId="1" fontId="0" fillId="2" borderId="6" xfId="0" quotePrefix="1" applyNumberFormat="1" applyFill="1" applyBorder="1" applyAlignment="1">
      <alignment horizontal="left"/>
    </xf>
    <xf numFmtId="1" fontId="0" fillId="2" borderId="1" xfId="0" quotePrefix="1" applyNumberFormat="1" applyFill="1" applyBorder="1" applyAlignment="1">
      <alignment horizontal="left"/>
    </xf>
    <xf numFmtId="1" fontId="0" fillId="2" borderId="7" xfId="0" quotePrefix="1" applyNumberFormat="1" applyFill="1" applyBorder="1" applyAlignment="1">
      <alignment horizontal="left"/>
    </xf>
    <xf numFmtId="21" fontId="0" fillId="2" borderId="0" xfId="0" applyNumberFormat="1" applyFill="1" applyAlignment="1">
      <alignment horizontal="left"/>
    </xf>
    <xf numFmtId="18" fontId="0" fillId="2" borderId="0" xfId="0" applyNumberFormat="1" applyFill="1"/>
    <xf numFmtId="0" fontId="0" fillId="2" borderId="2" xfId="0" quotePrefix="1" applyFill="1" applyBorder="1" applyAlignment="1">
      <alignment horizontal="left"/>
    </xf>
    <xf numFmtId="0" fontId="0" fillId="2" borderId="3" xfId="0" quotePrefix="1" applyFill="1" applyBorder="1" applyAlignment="1">
      <alignment horizontal="left"/>
    </xf>
    <xf numFmtId="0" fontId="0" fillId="2" borderId="4" xfId="0" quotePrefix="1" applyFill="1" applyBorder="1" applyAlignment="1">
      <alignment horizontal="left"/>
    </xf>
    <xf numFmtId="0" fontId="0" fillId="2" borderId="5" xfId="0" quotePrefix="1" applyFill="1" applyBorder="1" applyAlignment="1">
      <alignment horizontal="left"/>
    </xf>
    <xf numFmtId="0" fontId="0" fillId="2" borderId="6" xfId="0" quotePrefix="1" applyFill="1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0" fillId="2" borderId="7" xfId="0" quotePrefix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9" fontId="0" fillId="2" borderId="12" xfId="1" quotePrefix="1" applyFont="1" applyFill="1" applyBorder="1" applyAlignment="1">
      <alignment horizontal="center"/>
    </xf>
    <xf numFmtId="1" fontId="0" fillId="2" borderId="12" xfId="0" quotePrefix="1" applyNumberFormat="1" applyFill="1" applyBorder="1" applyAlignment="1">
      <alignment horizontal="center"/>
    </xf>
    <xf numFmtId="164" fontId="6" fillId="2" borderId="0" xfId="0" applyNumberFormat="1" applyFont="1" applyFill="1"/>
    <xf numFmtId="165" fontId="16" fillId="2" borderId="0" xfId="0" applyNumberFormat="1" applyFont="1" applyFill="1"/>
    <xf numFmtId="166" fontId="0" fillId="2" borderId="11" xfId="1" quotePrefix="1" applyNumberFormat="1" applyFont="1" applyFill="1" applyBorder="1" applyAlignment="1">
      <alignment horizontal="center"/>
    </xf>
    <xf numFmtId="166" fontId="0" fillId="2" borderId="10" xfId="1" quotePrefix="1" applyNumberFormat="1" applyFont="1" applyFill="1" applyBorder="1" applyAlignment="1">
      <alignment horizontal="center"/>
    </xf>
    <xf numFmtId="166" fontId="0" fillId="2" borderId="11" xfId="1" applyNumberFormat="1" applyFont="1" applyFill="1" applyBorder="1" applyAlignment="1">
      <alignment horizontal="center"/>
    </xf>
    <xf numFmtId="166" fontId="0" fillId="2" borderId="10" xfId="1" applyNumberFormat="1" applyFont="1" applyFill="1" applyBorder="1" applyAlignment="1">
      <alignment horizontal="center"/>
    </xf>
    <xf numFmtId="1" fontId="0" fillId="2" borderId="29" xfId="0" applyNumberFormat="1" applyFill="1" applyBorder="1" applyAlignment="1">
      <alignment horizontal="right"/>
    </xf>
    <xf numFmtId="1" fontId="0" fillId="2" borderId="32" xfId="0" applyNumberFormat="1" applyFill="1" applyBorder="1" applyAlignment="1">
      <alignment horizontal="right"/>
    </xf>
    <xf numFmtId="1" fontId="0" fillId="2" borderId="40" xfId="0" applyNumberFormat="1" applyFill="1" applyBorder="1" applyAlignment="1">
      <alignment horizontal="right"/>
    </xf>
    <xf numFmtId="0" fontId="0" fillId="2" borderId="31" xfId="0" applyFill="1" applyBorder="1"/>
    <xf numFmtId="0" fontId="0" fillId="2" borderId="34" xfId="0" applyFill="1" applyBorder="1"/>
    <xf numFmtId="0" fontId="0" fillId="2" borderId="42" xfId="0" applyFill="1" applyBorder="1"/>
    <xf numFmtId="1" fontId="0" fillId="2" borderId="31" xfId="0" applyNumberFormat="1" applyFill="1" applyBorder="1" applyAlignment="1">
      <alignment horizontal="left"/>
    </xf>
    <xf numFmtId="1" fontId="0" fillId="2" borderId="34" xfId="0" applyNumberFormat="1" applyFill="1" applyBorder="1" applyAlignment="1">
      <alignment horizontal="left"/>
    </xf>
    <xf numFmtId="1" fontId="0" fillId="2" borderId="42" xfId="0" applyNumberFormat="1" applyFill="1" applyBorder="1" applyAlignment="1">
      <alignment horizontal="left"/>
    </xf>
    <xf numFmtId="0" fontId="20" fillId="2" borderId="0" xfId="0" applyFont="1" applyFill="1"/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/>
    </xf>
    <xf numFmtId="14" fontId="3" fillId="2" borderId="1" xfId="0" applyNumberFormat="1" applyFont="1" applyFill="1" applyBorder="1" applyAlignment="1">
      <alignment horizontal="left"/>
    </xf>
    <xf numFmtId="17" fontId="9" fillId="8" borderId="23" xfId="0" quotePrefix="1" applyNumberFormat="1" applyFont="1" applyFill="1" applyBorder="1" applyAlignment="1">
      <alignment horizontal="center"/>
    </xf>
    <xf numFmtId="0" fontId="9" fillId="8" borderId="35" xfId="0" quotePrefix="1" applyFont="1" applyFill="1" applyBorder="1" applyAlignment="1">
      <alignment horizontal="center"/>
    </xf>
    <xf numFmtId="0" fontId="9" fillId="8" borderId="36" xfId="0" quotePrefix="1" applyFont="1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1" fontId="0" fillId="8" borderId="13" xfId="0" applyNumberFormat="1" applyFill="1" applyBorder="1" applyAlignment="1">
      <alignment horizontal="center"/>
    </xf>
    <xf numFmtId="17" fontId="9" fillId="9" borderId="13" xfId="0" quotePrefix="1" applyNumberFormat="1" applyFont="1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1" fontId="0" fillId="9" borderId="13" xfId="0" applyNumberFormat="1" applyFill="1" applyBorder="1" applyAlignment="1">
      <alignment horizontal="center"/>
    </xf>
    <xf numFmtId="0" fontId="9" fillId="10" borderId="13" xfId="0" quotePrefix="1" applyFont="1" applyFill="1" applyBorder="1" applyAlignment="1">
      <alignment horizontal="center"/>
    </xf>
    <xf numFmtId="0" fontId="0" fillId="10" borderId="35" xfId="0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1" fontId="0" fillId="10" borderId="13" xfId="0" applyNumberFormat="1" applyFill="1" applyBorder="1" applyAlignment="1">
      <alignment horizontal="center"/>
    </xf>
    <xf numFmtId="0" fontId="9" fillId="11" borderId="13" xfId="0" applyFont="1" applyFill="1" applyBorder="1" applyAlignment="1">
      <alignment horizontal="center"/>
    </xf>
    <xf numFmtId="0" fontId="0" fillId="11" borderId="35" xfId="0" applyFill="1" applyBorder="1" applyAlignment="1">
      <alignment horizontal="center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1" fontId="0" fillId="11" borderId="13" xfId="0" applyNumberFormat="1" applyFill="1" applyBorder="1" applyAlignment="1">
      <alignment horizontal="center"/>
    </xf>
    <xf numFmtId="1" fontId="0" fillId="8" borderId="16" xfId="0" applyNumberFormat="1" applyFill="1" applyBorder="1" applyAlignment="1">
      <alignment horizontal="center"/>
    </xf>
    <xf numFmtId="1" fontId="0" fillId="8" borderId="17" xfId="0" applyNumberFormat="1" applyFill="1" applyBorder="1" applyAlignment="1">
      <alignment horizontal="center"/>
    </xf>
    <xf numFmtId="1" fontId="0" fillId="9" borderId="16" xfId="0" applyNumberFormat="1" applyFill="1" applyBorder="1" applyAlignment="1">
      <alignment horizontal="center"/>
    </xf>
    <xf numFmtId="1" fontId="0" fillId="9" borderId="17" xfId="0" applyNumberFormat="1" applyFill="1" applyBorder="1" applyAlignment="1">
      <alignment horizontal="center"/>
    </xf>
    <xf numFmtId="1" fontId="0" fillId="10" borderId="16" xfId="0" applyNumberFormat="1" applyFill="1" applyBorder="1" applyAlignment="1">
      <alignment horizontal="center"/>
    </xf>
    <xf numFmtId="1" fontId="0" fillId="10" borderId="17" xfId="0" applyNumberFormat="1" applyFill="1" applyBorder="1" applyAlignment="1">
      <alignment horizontal="center"/>
    </xf>
    <xf numFmtId="1" fontId="0" fillId="11" borderId="16" xfId="0" applyNumberFormat="1" applyFill="1" applyBorder="1" applyAlignment="1">
      <alignment horizontal="center"/>
    </xf>
    <xf numFmtId="1" fontId="0" fillId="11" borderId="17" xfId="0" applyNumberFormat="1" applyFill="1" applyBorder="1" applyAlignment="1">
      <alignment horizontal="center"/>
    </xf>
    <xf numFmtId="166" fontId="0" fillId="8" borderId="13" xfId="1" applyNumberFormat="1" applyFont="1" applyFill="1" applyBorder="1" applyAlignment="1">
      <alignment horizontal="center"/>
    </xf>
    <xf numFmtId="165" fontId="0" fillId="8" borderId="13" xfId="0" applyNumberFormat="1" applyFill="1" applyBorder="1" applyAlignment="1">
      <alignment horizontal="center"/>
    </xf>
    <xf numFmtId="166" fontId="0" fillId="9" borderId="13" xfId="1" applyNumberFormat="1" applyFont="1" applyFill="1" applyBorder="1" applyAlignment="1">
      <alignment horizontal="center"/>
    </xf>
    <xf numFmtId="165" fontId="0" fillId="9" borderId="13" xfId="0" applyNumberFormat="1" applyFill="1" applyBorder="1" applyAlignment="1">
      <alignment horizontal="center"/>
    </xf>
    <xf numFmtId="166" fontId="0" fillId="10" borderId="13" xfId="1" applyNumberFormat="1" applyFont="1" applyFill="1" applyBorder="1" applyAlignment="1">
      <alignment horizontal="center"/>
    </xf>
    <xf numFmtId="165" fontId="0" fillId="10" borderId="13" xfId="0" applyNumberFormat="1" applyFill="1" applyBorder="1" applyAlignment="1">
      <alignment horizontal="center"/>
    </xf>
    <xf numFmtId="166" fontId="0" fillId="11" borderId="13" xfId="1" applyNumberFormat="1" applyFont="1" applyFill="1" applyBorder="1" applyAlignment="1">
      <alignment horizontal="center"/>
    </xf>
    <xf numFmtId="165" fontId="0" fillId="11" borderId="13" xfId="0" applyNumberFormat="1" applyFill="1" applyBorder="1" applyAlignment="1">
      <alignment horizontal="center"/>
    </xf>
    <xf numFmtId="0" fontId="16" fillId="2" borderId="0" xfId="0" applyFont="1" applyFill="1" applyAlignment="1">
      <alignment horizontal="right"/>
    </xf>
    <xf numFmtId="0" fontId="0" fillId="2" borderId="5" xfId="1" applyNumberFormat="1" applyFon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36" xfId="0" applyNumberFormat="1" applyFill="1" applyBorder="1" applyAlignment="1">
      <alignment horizontal="center"/>
    </xf>
    <xf numFmtId="1" fontId="0" fillId="2" borderId="16" xfId="1" applyNumberFormat="1" applyFont="1" applyFill="1" applyBorder="1" applyAlignment="1">
      <alignment horizontal="center"/>
    </xf>
    <xf numFmtId="1" fontId="0" fillId="2" borderId="95" xfId="1" applyNumberFormat="1" applyFont="1" applyFill="1" applyBorder="1" applyAlignment="1">
      <alignment horizontal="center"/>
    </xf>
    <xf numFmtId="1" fontId="0" fillId="2" borderId="13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" fontId="0" fillId="8" borderId="35" xfId="0" applyNumberFormat="1" applyFill="1" applyBorder="1" applyAlignment="1">
      <alignment horizontal="center"/>
    </xf>
    <xf numFmtId="1" fontId="0" fillId="8" borderId="37" xfId="0" applyNumberFormat="1" applyFill="1" applyBorder="1" applyAlignment="1">
      <alignment horizontal="left"/>
    </xf>
    <xf numFmtId="1" fontId="0" fillId="8" borderId="16" xfId="0" applyNumberFormat="1" applyFill="1" applyBorder="1" applyAlignment="1">
      <alignment horizontal="left"/>
    </xf>
    <xf numFmtId="1" fontId="0" fillId="8" borderId="17" xfId="0" applyNumberFormat="1" applyFill="1" applyBorder="1" applyAlignment="1">
      <alignment horizontal="left"/>
    </xf>
    <xf numFmtId="1" fontId="0" fillId="8" borderId="13" xfId="0" applyNumberFormat="1" applyFill="1" applyBorder="1" applyAlignment="1">
      <alignment horizontal="left"/>
    </xf>
    <xf numFmtId="1" fontId="0" fillId="9" borderId="35" xfId="0" applyNumberFormat="1" applyFill="1" applyBorder="1" applyAlignment="1">
      <alignment horizontal="center"/>
    </xf>
    <xf numFmtId="1" fontId="0" fillId="9" borderId="37" xfId="0" applyNumberFormat="1" applyFill="1" applyBorder="1" applyAlignment="1">
      <alignment horizontal="left"/>
    </xf>
    <xf numFmtId="1" fontId="0" fillId="9" borderId="16" xfId="0" applyNumberFormat="1" applyFill="1" applyBorder="1" applyAlignment="1">
      <alignment horizontal="left"/>
    </xf>
    <xf numFmtId="1" fontId="0" fillId="9" borderId="17" xfId="0" applyNumberFormat="1" applyFill="1" applyBorder="1" applyAlignment="1">
      <alignment horizontal="left"/>
    </xf>
    <xf numFmtId="1" fontId="0" fillId="9" borderId="13" xfId="0" applyNumberFormat="1" applyFill="1" applyBorder="1" applyAlignment="1">
      <alignment horizontal="left"/>
    </xf>
    <xf numFmtId="1" fontId="0" fillId="10" borderId="35" xfId="0" applyNumberFormat="1" applyFill="1" applyBorder="1" applyAlignment="1">
      <alignment horizontal="center"/>
    </xf>
    <xf numFmtId="1" fontId="0" fillId="10" borderId="37" xfId="0" applyNumberFormat="1" applyFill="1" applyBorder="1" applyAlignment="1">
      <alignment horizontal="left"/>
    </xf>
    <xf numFmtId="1" fontId="0" fillId="10" borderId="16" xfId="0" applyNumberFormat="1" applyFill="1" applyBorder="1" applyAlignment="1">
      <alignment horizontal="left"/>
    </xf>
    <xf numFmtId="1" fontId="0" fillId="10" borderId="17" xfId="0" applyNumberFormat="1" applyFill="1" applyBorder="1" applyAlignment="1">
      <alignment horizontal="left"/>
    </xf>
    <xf numFmtId="1" fontId="0" fillId="10" borderId="13" xfId="0" applyNumberFormat="1" applyFill="1" applyBorder="1" applyAlignment="1">
      <alignment horizontal="left"/>
    </xf>
    <xf numFmtId="1" fontId="0" fillId="11" borderId="35" xfId="0" applyNumberFormat="1" applyFill="1" applyBorder="1" applyAlignment="1">
      <alignment horizontal="center"/>
    </xf>
    <xf numFmtId="1" fontId="0" fillId="11" borderId="37" xfId="0" applyNumberFormat="1" applyFill="1" applyBorder="1" applyAlignment="1">
      <alignment horizontal="left"/>
    </xf>
    <xf numFmtId="1" fontId="0" fillId="11" borderId="16" xfId="0" applyNumberFormat="1" applyFill="1" applyBorder="1" applyAlignment="1">
      <alignment horizontal="left"/>
    </xf>
    <xf numFmtId="1" fontId="0" fillId="11" borderId="17" xfId="0" applyNumberFormat="1" applyFill="1" applyBorder="1" applyAlignment="1">
      <alignment horizontal="left"/>
    </xf>
    <xf numFmtId="1" fontId="0" fillId="11" borderId="13" xfId="0" applyNumberFormat="1" applyFill="1" applyBorder="1" applyAlignment="1">
      <alignment horizontal="left"/>
    </xf>
    <xf numFmtId="166" fontId="0" fillId="8" borderId="13" xfId="1" applyNumberFormat="1" applyFont="1" applyFill="1" applyBorder="1" applyAlignment="1">
      <alignment horizontal="left"/>
    </xf>
    <xf numFmtId="165" fontId="0" fillId="8" borderId="13" xfId="0" applyNumberFormat="1" applyFill="1" applyBorder="1" applyAlignment="1">
      <alignment horizontal="left"/>
    </xf>
    <xf numFmtId="166" fontId="0" fillId="9" borderId="13" xfId="1" applyNumberFormat="1" applyFont="1" applyFill="1" applyBorder="1" applyAlignment="1">
      <alignment horizontal="left"/>
    </xf>
    <xf numFmtId="165" fontId="0" fillId="9" borderId="13" xfId="0" applyNumberFormat="1" applyFill="1" applyBorder="1" applyAlignment="1">
      <alignment horizontal="left"/>
    </xf>
    <xf numFmtId="166" fontId="0" fillId="10" borderId="13" xfId="1" applyNumberFormat="1" applyFont="1" applyFill="1" applyBorder="1" applyAlignment="1">
      <alignment horizontal="left"/>
    </xf>
    <xf numFmtId="165" fontId="0" fillId="10" borderId="13" xfId="0" applyNumberFormat="1" applyFill="1" applyBorder="1" applyAlignment="1">
      <alignment horizontal="left"/>
    </xf>
    <xf numFmtId="166" fontId="0" fillId="11" borderId="13" xfId="1" applyNumberFormat="1" applyFont="1" applyFill="1" applyBorder="1" applyAlignment="1">
      <alignment horizontal="left"/>
    </xf>
    <xf numFmtId="165" fontId="0" fillId="11" borderId="13" xfId="0" applyNumberFormat="1" applyFill="1" applyBorder="1" applyAlignment="1">
      <alignment horizontal="left"/>
    </xf>
    <xf numFmtId="0" fontId="6" fillId="2" borderId="0" xfId="0" applyFont="1" applyFill="1" applyAlignment="1">
      <alignment vertical="center"/>
    </xf>
    <xf numFmtId="166" fontId="6" fillId="2" borderId="0" xfId="1" applyNumberFormat="1" applyFont="1" applyFill="1"/>
    <xf numFmtId="165" fontId="6" fillId="2" borderId="0" xfId="0" applyNumberFormat="1" applyFont="1" applyFill="1"/>
    <xf numFmtId="0" fontId="9" fillId="2" borderId="0" xfId="0" quotePrefix="1" applyFont="1" applyFill="1" applyAlignment="1">
      <alignment horizontal="center"/>
    </xf>
    <xf numFmtId="14" fontId="3" fillId="2" borderId="0" xfId="0" applyNumberFormat="1" applyFont="1" applyFill="1"/>
    <xf numFmtId="0" fontId="1" fillId="2" borderId="0" xfId="0" applyFont="1" applyFill="1"/>
    <xf numFmtId="14" fontId="18" fillId="2" borderId="0" xfId="0" applyNumberFormat="1" applyFont="1" applyFill="1"/>
    <xf numFmtId="0" fontId="16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1" fontId="16" fillId="2" borderId="0" xfId="0" applyNumberFormat="1" applyFont="1" applyFill="1" applyAlignment="1">
      <alignment horizontal="center"/>
    </xf>
    <xf numFmtId="1" fontId="16" fillId="2" borderId="0" xfId="0" quotePrefix="1" applyNumberFormat="1" applyFont="1" applyFill="1" applyAlignment="1">
      <alignment horizontal="center"/>
    </xf>
    <xf numFmtId="0" fontId="0" fillId="12" borderId="0" xfId="0" applyFill="1" applyAlignment="1">
      <alignment horizontal="center"/>
    </xf>
    <xf numFmtId="0" fontId="23" fillId="12" borderId="0" xfId="3" applyFont="1" applyFill="1" applyAlignment="1">
      <alignment horizontal="center"/>
    </xf>
    <xf numFmtId="0" fontId="24" fillId="2" borderId="69" xfId="0" applyFont="1" applyFill="1" applyBorder="1" applyAlignment="1">
      <alignment horizontal="center" vertical="center" wrapText="1"/>
    </xf>
    <xf numFmtId="0" fontId="24" fillId="2" borderId="73" xfId="0" applyFont="1" applyFill="1" applyBorder="1" applyAlignment="1">
      <alignment horizontal="center" vertical="center" wrapText="1"/>
    </xf>
    <xf numFmtId="0" fontId="24" fillId="2" borderId="74" xfId="0" applyFont="1" applyFill="1" applyBorder="1" applyAlignment="1">
      <alignment horizontal="center" wrapText="1"/>
    </xf>
    <xf numFmtId="0" fontId="24" fillId="2" borderId="70" xfId="0" applyFont="1" applyFill="1" applyBorder="1" applyAlignment="1">
      <alignment horizontal="center" vertical="center" wrapText="1"/>
    </xf>
    <xf numFmtId="165" fontId="13" fillId="2" borderId="75" xfId="0" applyNumberFormat="1" applyFont="1" applyFill="1" applyBorder="1" applyAlignment="1">
      <alignment horizontal="center" vertical="center" wrapText="1"/>
    </xf>
    <xf numFmtId="165" fontId="13" fillId="2" borderId="51" xfId="0" applyNumberFormat="1" applyFont="1" applyFill="1" applyBorder="1" applyAlignment="1">
      <alignment horizontal="center" vertical="center"/>
    </xf>
    <xf numFmtId="165" fontId="13" fillId="2" borderId="71" xfId="0" applyNumberFormat="1" applyFont="1" applyFill="1" applyBorder="1" applyAlignment="1">
      <alignment horizontal="center" vertical="center" wrapText="1"/>
    </xf>
    <xf numFmtId="166" fontId="13" fillId="2" borderId="47" xfId="1" applyNumberFormat="1" applyFont="1" applyFill="1" applyBorder="1" applyAlignment="1">
      <alignment horizontal="center" vertical="center" wrapText="1"/>
    </xf>
    <xf numFmtId="166" fontId="13" fillId="2" borderId="56" xfId="1" applyNumberFormat="1" applyFont="1" applyFill="1" applyBorder="1" applyAlignment="1">
      <alignment horizontal="center" vertical="center" wrapText="1"/>
    </xf>
    <xf numFmtId="166" fontId="13" fillId="2" borderId="59" xfId="1" applyNumberFormat="1" applyFont="1" applyFill="1" applyBorder="1" applyAlignment="1">
      <alignment horizontal="center" vertical="center" wrapText="1"/>
    </xf>
    <xf numFmtId="166" fontId="13" fillId="2" borderId="48" xfId="1" applyNumberFormat="1" applyFont="1" applyFill="1" applyBorder="1" applyAlignment="1">
      <alignment horizontal="center" vertical="center" wrapText="1"/>
    </xf>
    <xf numFmtId="166" fontId="13" fillId="2" borderId="49" xfId="1" applyNumberFormat="1" applyFont="1" applyFill="1" applyBorder="1" applyAlignment="1">
      <alignment horizontal="center" vertical="center" wrapText="1"/>
    </xf>
    <xf numFmtId="166" fontId="13" fillId="2" borderId="50" xfId="1" applyNumberFormat="1" applyFont="1" applyFill="1" applyBorder="1" applyAlignment="1">
      <alignment horizontal="center" vertical="center" wrapText="1"/>
    </xf>
    <xf numFmtId="166" fontId="13" fillId="2" borderId="57" xfId="1" applyNumberFormat="1" applyFont="1" applyFill="1" applyBorder="1" applyAlignment="1">
      <alignment horizontal="center" vertical="center" wrapText="1"/>
    </xf>
    <xf numFmtId="166" fontId="13" fillId="2" borderId="60" xfId="1" applyNumberFormat="1" applyFont="1" applyFill="1" applyBorder="1" applyAlignment="1">
      <alignment horizontal="center" vertical="center" wrapText="1"/>
    </xf>
    <xf numFmtId="166" fontId="13" fillId="2" borderId="0" xfId="1" applyNumberFormat="1" applyFont="1" applyFill="1" applyBorder="1" applyAlignment="1">
      <alignment horizontal="center" vertical="center" wrapText="1"/>
    </xf>
    <xf numFmtId="166" fontId="13" fillId="2" borderId="51" xfId="1" applyNumberFormat="1" applyFont="1" applyFill="1" applyBorder="1" applyAlignment="1">
      <alignment horizontal="center" vertical="center" wrapText="1"/>
    </xf>
    <xf numFmtId="165" fontId="13" fillId="2" borderId="76" xfId="0" applyNumberFormat="1" applyFont="1" applyFill="1" applyBorder="1" applyAlignment="1">
      <alignment horizontal="center" vertical="center" wrapText="1"/>
    </xf>
    <xf numFmtId="165" fontId="13" fillId="2" borderId="77" xfId="0" applyNumberFormat="1" applyFont="1" applyFill="1" applyBorder="1" applyAlignment="1">
      <alignment horizontal="center" vertical="center"/>
    </xf>
    <xf numFmtId="165" fontId="13" fillId="2" borderId="7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4" fillId="2" borderId="85" xfId="0" applyFont="1" applyFill="1" applyBorder="1" applyAlignment="1">
      <alignment horizontal="center" vertical="center" wrapText="1"/>
    </xf>
    <xf numFmtId="0" fontId="24" fillId="2" borderId="86" xfId="0" quotePrefix="1" applyFont="1" applyFill="1" applyBorder="1" applyAlignment="1">
      <alignment horizontal="center" vertical="center" wrapText="1"/>
    </xf>
    <xf numFmtId="0" fontId="24" fillId="2" borderId="74" xfId="0" quotePrefix="1" applyFont="1" applyFill="1" applyBorder="1" applyAlignment="1">
      <alignment horizontal="center" vertical="center" wrapText="1"/>
    </xf>
    <xf numFmtId="0" fontId="24" fillId="2" borderId="55" xfId="0" quotePrefix="1" applyFont="1" applyFill="1" applyBorder="1" applyAlignment="1">
      <alignment horizontal="center" vertical="center" wrapText="1"/>
    </xf>
    <xf numFmtId="1" fontId="13" fillId="2" borderId="50" xfId="0" quotePrefix="1" applyNumberFormat="1" applyFont="1" applyFill="1" applyBorder="1" applyAlignment="1">
      <alignment horizontal="center" vertical="center" wrapText="1"/>
    </xf>
    <xf numFmtId="1" fontId="13" fillId="2" borderId="80" xfId="0" quotePrefix="1" applyNumberFormat="1" applyFont="1" applyFill="1" applyBorder="1" applyAlignment="1">
      <alignment horizontal="center" vertical="center" wrapText="1"/>
    </xf>
    <xf numFmtId="1" fontId="13" fillId="2" borderId="82" xfId="0" quotePrefix="1" applyNumberFormat="1" applyFont="1" applyFill="1" applyBorder="1" applyAlignment="1">
      <alignment horizontal="center" vertical="center" wrapText="1"/>
    </xf>
    <xf numFmtId="1" fontId="13" fillId="2" borderId="81" xfId="0" quotePrefix="1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0" fillId="2" borderId="58" xfId="0" applyFill="1" applyBorder="1" applyAlignment="1">
      <alignment vertical="center"/>
    </xf>
    <xf numFmtId="0" fontId="0" fillId="2" borderId="53" xfId="0" applyFill="1" applyBorder="1" applyAlignment="1">
      <alignment vertical="center"/>
    </xf>
    <xf numFmtId="0" fontId="25" fillId="2" borderId="63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166" fontId="24" fillId="2" borderId="0" xfId="1" quotePrefix="1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4" fontId="3" fillId="2" borderId="0" xfId="0" applyNumberFormat="1" applyFont="1" applyFill="1" applyAlignment="1">
      <alignment horizontal="right"/>
    </xf>
    <xf numFmtId="0" fontId="21" fillId="2" borderId="1" xfId="2" applyNumberFormat="1" applyFill="1" applyBorder="1" applyAlignment="1">
      <alignment horizontal="right"/>
    </xf>
    <xf numFmtId="168" fontId="3" fillId="2" borderId="0" xfId="0" applyNumberFormat="1" applyFont="1" applyFill="1" applyAlignment="1">
      <alignment horizontal="right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24" fillId="2" borderId="87" xfId="0" quotePrefix="1" applyFont="1" applyFill="1" applyBorder="1" applyAlignment="1">
      <alignment horizontal="center" vertical="center" wrapText="1"/>
    </xf>
    <xf numFmtId="0" fontId="24" fillId="2" borderId="70" xfId="0" quotePrefix="1" applyFont="1" applyFill="1" applyBorder="1" applyAlignment="1">
      <alignment horizontal="center" vertical="center" wrapText="1"/>
    </xf>
    <xf numFmtId="1" fontId="13" fillId="2" borderId="88" xfId="0" quotePrefix="1" applyNumberFormat="1" applyFont="1" applyFill="1" applyBorder="1" applyAlignment="1">
      <alignment horizontal="center" vertical="center" wrapText="1"/>
    </xf>
    <xf numFmtId="1" fontId="13" fillId="2" borderId="89" xfId="0" quotePrefix="1" applyNumberFormat="1" applyFont="1" applyFill="1" applyBorder="1" applyAlignment="1">
      <alignment horizontal="center" vertical="center" wrapText="1"/>
    </xf>
    <xf numFmtId="1" fontId="13" fillId="2" borderId="83" xfId="0" quotePrefix="1" applyNumberFormat="1" applyFont="1" applyFill="1" applyBorder="1" applyAlignment="1">
      <alignment horizontal="center" vertical="center" wrapText="1"/>
    </xf>
    <xf numFmtId="1" fontId="13" fillId="2" borderId="71" xfId="0" quotePrefix="1" applyNumberFormat="1" applyFont="1" applyFill="1" applyBorder="1" applyAlignment="1">
      <alignment horizontal="center" vertical="center" wrapText="1"/>
    </xf>
    <xf numFmtId="1" fontId="13" fillId="2" borderId="84" xfId="0" quotePrefix="1" applyNumberFormat="1" applyFont="1" applyFill="1" applyBorder="1" applyAlignment="1">
      <alignment horizontal="center" vertical="center" wrapText="1"/>
    </xf>
    <xf numFmtId="1" fontId="13" fillId="2" borderId="72" xfId="0" quotePrefix="1" applyNumberFormat="1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1" xfId="0" applyFont="1" applyFill="1" applyBorder="1" applyAlignment="1">
      <alignment horizontal="center" vertical="center" wrapText="1"/>
    </xf>
    <xf numFmtId="0" fontId="25" fillId="2" borderId="66" xfId="0" applyFont="1" applyFill="1" applyBorder="1" applyAlignment="1">
      <alignment horizontal="center" vertical="center" wrapText="1"/>
    </xf>
    <xf numFmtId="0" fontId="25" fillId="2" borderId="54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00" xfId="0" applyFont="1" applyFill="1" applyBorder="1" applyAlignment="1">
      <alignment horizontal="center" vertical="center"/>
    </xf>
    <xf numFmtId="0" fontId="6" fillId="3" borderId="101" xfId="0" applyFont="1" applyFill="1" applyBorder="1" applyAlignment="1">
      <alignment horizontal="center" vertical="center"/>
    </xf>
    <xf numFmtId="1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04" xfId="0" applyFont="1" applyFill="1" applyBorder="1" applyAlignment="1">
      <alignment horizontal="center" vertical="center"/>
    </xf>
    <xf numFmtId="0" fontId="6" fillId="3" borderId="9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" fontId="0" fillId="11" borderId="15" xfId="0" applyNumberFormat="1" applyFill="1" applyBorder="1" applyAlignment="1">
      <alignment horizontal="center"/>
    </xf>
    <xf numFmtId="1" fontId="0" fillId="11" borderId="17" xfId="0" applyNumberFormat="1" applyFill="1" applyBorder="1" applyAlignment="1">
      <alignment horizontal="center"/>
    </xf>
    <xf numFmtId="0" fontId="6" fillId="3" borderId="131" xfId="0" quotePrefix="1" applyFont="1" applyFill="1" applyBorder="1" applyAlignment="1">
      <alignment horizontal="center"/>
    </xf>
    <xf numFmtId="0" fontId="6" fillId="3" borderId="132" xfId="0" applyFont="1" applyFill="1" applyBorder="1" applyAlignment="1">
      <alignment horizontal="center"/>
    </xf>
    <xf numFmtId="0" fontId="6" fillId="3" borderId="133" xfId="0" applyFont="1" applyFill="1" applyBorder="1" applyAlignment="1">
      <alignment horizontal="center"/>
    </xf>
    <xf numFmtId="0" fontId="6" fillId="3" borderId="9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34" xfId="0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6" fillId="3" borderId="145" xfId="0" applyNumberFormat="1" applyFont="1" applyFill="1" applyBorder="1" applyAlignment="1">
      <alignment horizontal="center"/>
    </xf>
    <xf numFmtId="1" fontId="0" fillId="8" borderId="15" xfId="0" applyNumberFormat="1" applyFill="1" applyBorder="1" applyAlignment="1">
      <alignment horizontal="center"/>
    </xf>
    <xf numFmtId="1" fontId="0" fillId="8" borderId="17" xfId="0" applyNumberFormat="1" applyFill="1" applyBorder="1" applyAlignment="1">
      <alignment horizontal="center"/>
    </xf>
    <xf numFmtId="1" fontId="0" fillId="9" borderId="15" xfId="0" applyNumberFormat="1" applyFill="1" applyBorder="1" applyAlignment="1">
      <alignment horizontal="center"/>
    </xf>
    <xf numFmtId="1" fontId="0" fillId="9" borderId="17" xfId="0" applyNumberFormat="1" applyFill="1" applyBorder="1" applyAlignment="1">
      <alignment horizontal="center"/>
    </xf>
    <xf numFmtId="1" fontId="0" fillId="10" borderId="15" xfId="0" applyNumberFormat="1" applyFill="1" applyBorder="1" applyAlignment="1">
      <alignment horizontal="center"/>
    </xf>
    <xf numFmtId="1" fontId="0" fillId="10" borderId="17" xfId="0" applyNumberForma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164" fontId="6" fillId="3" borderId="24" xfId="0" applyNumberFormat="1" applyFont="1" applyFill="1" applyBorder="1" applyAlignment="1">
      <alignment horizontal="center"/>
    </xf>
    <xf numFmtId="164" fontId="6" fillId="3" borderId="140" xfId="0" applyNumberFormat="1" applyFont="1" applyFill="1" applyBorder="1" applyAlignment="1">
      <alignment horizontal="center"/>
    </xf>
    <xf numFmtId="0" fontId="6" fillId="3" borderId="114" xfId="0" applyFont="1" applyFill="1" applyBorder="1" applyAlignment="1">
      <alignment horizontal="left" vertical="center" wrapText="1"/>
    </xf>
    <xf numFmtId="0" fontId="6" fillId="3" borderId="101" xfId="0" applyFont="1" applyFill="1" applyBorder="1" applyAlignment="1">
      <alignment horizontal="left" vertical="center" wrapText="1"/>
    </xf>
    <xf numFmtId="0" fontId="6" fillId="3" borderId="115" xfId="0" applyFont="1" applyFill="1" applyBorder="1" applyAlignment="1">
      <alignment horizontal="left" vertical="center" wrapText="1"/>
    </xf>
    <xf numFmtId="0" fontId="6" fillId="3" borderId="97" xfId="0" applyFont="1" applyFill="1" applyBorder="1" applyAlignment="1">
      <alignment horizontal="left" vertical="center" wrapText="1"/>
    </xf>
    <xf numFmtId="0" fontId="6" fillId="3" borderId="98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3" borderId="108" xfId="0" applyFont="1" applyFill="1" applyBorder="1" applyAlignment="1">
      <alignment horizontal="left" vertical="center" wrapText="1"/>
    </xf>
    <xf numFmtId="0" fontId="6" fillId="3" borderId="11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3" xfId="0" applyFont="1" applyFill="1" applyBorder="1" applyAlignment="1">
      <alignment horizontal="left" vertical="center" wrapText="1"/>
    </xf>
    <xf numFmtId="0" fontId="6" fillId="3" borderId="109" xfId="0" applyFont="1" applyFill="1" applyBorder="1" applyAlignment="1">
      <alignment horizontal="left" vertical="center" wrapText="1"/>
    </xf>
    <xf numFmtId="0" fontId="6" fillId="3" borderId="106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107" xfId="0" applyFont="1" applyFill="1" applyBorder="1" applyAlignment="1">
      <alignment horizontal="left" vertical="center"/>
    </xf>
    <xf numFmtId="0" fontId="6" fillId="3" borderId="127" xfId="0" applyFont="1" applyFill="1" applyBorder="1" applyAlignment="1">
      <alignment horizontal="center"/>
    </xf>
    <xf numFmtId="0" fontId="6" fillId="3" borderId="128" xfId="0" applyFont="1" applyFill="1" applyBorder="1" applyAlignment="1">
      <alignment horizontal="center"/>
    </xf>
    <xf numFmtId="0" fontId="6" fillId="3" borderId="12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119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118" xfId="0" applyFont="1" applyFill="1" applyBorder="1" applyAlignment="1">
      <alignment horizontal="left" vertical="center" wrapText="1"/>
    </xf>
    <xf numFmtId="0" fontId="6" fillId="3" borderId="120" xfId="0" applyFont="1" applyFill="1" applyBorder="1" applyAlignment="1">
      <alignment horizontal="left" vertical="center" wrapText="1"/>
    </xf>
    <xf numFmtId="0" fontId="6" fillId="3" borderId="121" xfId="0" applyFont="1" applyFill="1" applyBorder="1" applyAlignment="1">
      <alignment horizontal="left" vertical="center" wrapText="1"/>
    </xf>
    <xf numFmtId="0" fontId="6" fillId="3" borderId="122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6" fillId="3" borderId="118" xfId="0" applyFont="1" applyFill="1" applyBorder="1" applyAlignment="1">
      <alignment horizontal="left"/>
    </xf>
    <xf numFmtId="0" fontId="6" fillId="3" borderId="107" xfId="0" applyFont="1" applyFill="1" applyBorder="1" applyAlignment="1">
      <alignment horizontal="center"/>
    </xf>
    <xf numFmtId="0" fontId="6" fillId="3" borderId="90" xfId="0" applyFont="1" applyFill="1" applyBorder="1" applyAlignment="1">
      <alignment horizontal="center"/>
    </xf>
    <xf numFmtId="0" fontId="6" fillId="3" borderId="116" xfId="0" applyFont="1" applyFill="1" applyBorder="1" applyAlignment="1">
      <alignment horizontal="center"/>
    </xf>
    <xf numFmtId="0" fontId="6" fillId="3" borderId="119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/>
    </xf>
    <xf numFmtId="14" fontId="18" fillId="2" borderId="0" xfId="0" applyNumberFormat="1" applyFont="1" applyFill="1" applyAlignment="1">
      <alignment horizontal="left"/>
    </xf>
    <xf numFmtId="0" fontId="6" fillId="3" borderId="13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92" xfId="0" applyFont="1" applyFill="1" applyBorder="1" applyAlignment="1">
      <alignment horizontal="center"/>
    </xf>
  </cellXfs>
  <cellStyles count="4">
    <cellStyle name="Hyperlink" xfId="2" builtinId="8"/>
    <cellStyle name="Normal" xfId="0" builtinId="0" customBuiltin="1"/>
    <cellStyle name="Normal 4" xfId="3" xr:uid="{00000000-0005-0000-0000-000002000000}"/>
    <cellStyle name="Percent" xfId="1" builtinId="5"/>
  </cellStyles>
  <dxfs count="11"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1B144D"/>
      <color rgb="FF8497B0"/>
      <color rgb="FFBDD7EE"/>
      <color rgb="FFDDEBF7"/>
      <color rgb="FFD6DCE4"/>
      <color rgb="FF008AEF"/>
      <color rgb="FFE655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Dashboard!$G$10</c:f>
          <c:strCache>
            <c:ptCount val="1"/>
            <c:pt idx="0">
              <c:v>Northbound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Values!$AH$114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Values!$AH$115:$AH$138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21</c:v>
                </c:pt>
                <c:pt idx="8">
                  <c:v>30</c:v>
                </c:pt>
                <c:pt idx="9">
                  <c:v>20</c:v>
                </c:pt>
                <c:pt idx="10">
                  <c:v>21</c:v>
                </c:pt>
                <c:pt idx="11">
                  <c:v>18</c:v>
                </c:pt>
                <c:pt idx="12">
                  <c:v>28</c:v>
                </c:pt>
                <c:pt idx="13">
                  <c:v>19</c:v>
                </c:pt>
                <c:pt idx="14">
                  <c:v>23</c:v>
                </c:pt>
                <c:pt idx="15">
                  <c:v>23</c:v>
                </c:pt>
                <c:pt idx="16">
                  <c:v>30</c:v>
                </c:pt>
                <c:pt idx="17">
                  <c:v>18</c:v>
                </c:pt>
                <c:pt idx="18">
                  <c:v>4</c:v>
                </c:pt>
                <c:pt idx="19">
                  <c:v>8</c:v>
                </c:pt>
                <c:pt idx="20">
                  <c:v>3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258-40FA-8F1B-AD7F80C661CC}"/>
            </c:ext>
          </c:extLst>
        </c:ser>
        <c:ser>
          <c:idx val="1"/>
          <c:order val="1"/>
          <c:tx>
            <c:strRef>
              <c:f>Values!$AI$114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Values!$AI$115:$AI$138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7</c:v>
                </c:pt>
                <c:pt idx="7">
                  <c:v>24</c:v>
                </c:pt>
                <c:pt idx="8">
                  <c:v>27</c:v>
                </c:pt>
                <c:pt idx="9">
                  <c:v>24</c:v>
                </c:pt>
                <c:pt idx="10">
                  <c:v>22</c:v>
                </c:pt>
                <c:pt idx="11">
                  <c:v>30</c:v>
                </c:pt>
                <c:pt idx="12">
                  <c:v>36</c:v>
                </c:pt>
                <c:pt idx="13">
                  <c:v>28</c:v>
                </c:pt>
                <c:pt idx="14">
                  <c:v>37</c:v>
                </c:pt>
                <c:pt idx="15">
                  <c:v>19</c:v>
                </c:pt>
                <c:pt idx="16">
                  <c:v>23</c:v>
                </c:pt>
                <c:pt idx="17">
                  <c:v>20</c:v>
                </c:pt>
                <c:pt idx="18">
                  <c:v>13</c:v>
                </c:pt>
                <c:pt idx="19">
                  <c:v>17</c:v>
                </c:pt>
                <c:pt idx="20">
                  <c:v>7</c:v>
                </c:pt>
                <c:pt idx="21">
                  <c:v>5</c:v>
                </c:pt>
                <c:pt idx="22">
                  <c:v>3</c:v>
                </c:pt>
                <c:pt idx="23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58-40FA-8F1B-AD7F80C661CC}"/>
            </c:ext>
          </c:extLst>
        </c:ser>
        <c:ser>
          <c:idx val="2"/>
          <c:order val="2"/>
          <c:tx>
            <c:strRef>
              <c:f>Values!$AJ$114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Values!$AJ$115:$AJ$138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24</c:v>
                </c:pt>
                <c:pt idx="8">
                  <c:v>38</c:v>
                </c:pt>
                <c:pt idx="9">
                  <c:v>28</c:v>
                </c:pt>
                <c:pt idx="10">
                  <c:v>27</c:v>
                </c:pt>
                <c:pt idx="11">
                  <c:v>29</c:v>
                </c:pt>
                <c:pt idx="12">
                  <c:v>23</c:v>
                </c:pt>
                <c:pt idx="13">
                  <c:v>26</c:v>
                </c:pt>
                <c:pt idx="14">
                  <c:v>27</c:v>
                </c:pt>
                <c:pt idx="15">
                  <c:v>31</c:v>
                </c:pt>
                <c:pt idx="16">
                  <c:v>21</c:v>
                </c:pt>
                <c:pt idx="17">
                  <c:v>26</c:v>
                </c:pt>
                <c:pt idx="18">
                  <c:v>14</c:v>
                </c:pt>
                <c:pt idx="19">
                  <c:v>25</c:v>
                </c:pt>
                <c:pt idx="20">
                  <c:v>5</c:v>
                </c:pt>
                <c:pt idx="21">
                  <c:v>7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258-40FA-8F1B-AD7F80C661CC}"/>
            </c:ext>
          </c:extLst>
        </c:ser>
        <c:ser>
          <c:idx val="3"/>
          <c:order val="3"/>
          <c:tx>
            <c:strRef>
              <c:f>Values!$AK$114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Values!$AK$115:$AK$138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20</c:v>
                </c:pt>
                <c:pt idx="8">
                  <c:v>39</c:v>
                </c:pt>
                <c:pt idx="9">
                  <c:v>26</c:v>
                </c:pt>
                <c:pt idx="10">
                  <c:v>31</c:v>
                </c:pt>
                <c:pt idx="11">
                  <c:v>21</c:v>
                </c:pt>
                <c:pt idx="12">
                  <c:v>34</c:v>
                </c:pt>
                <c:pt idx="13">
                  <c:v>32</c:v>
                </c:pt>
                <c:pt idx="14">
                  <c:v>20</c:v>
                </c:pt>
                <c:pt idx="15">
                  <c:v>44</c:v>
                </c:pt>
                <c:pt idx="16">
                  <c:v>37</c:v>
                </c:pt>
                <c:pt idx="17">
                  <c:v>22</c:v>
                </c:pt>
                <c:pt idx="18">
                  <c:v>11</c:v>
                </c:pt>
                <c:pt idx="19">
                  <c:v>6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258-40FA-8F1B-AD7F80C661CC}"/>
            </c:ext>
          </c:extLst>
        </c:ser>
        <c:ser>
          <c:idx val="4"/>
          <c:order val="4"/>
          <c:tx>
            <c:strRef>
              <c:f>Values!$AL$114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Values!$AL$115:$AL$138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13</c:v>
                </c:pt>
                <c:pt idx="8">
                  <c:v>28</c:v>
                </c:pt>
                <c:pt idx="9">
                  <c:v>22</c:v>
                </c:pt>
                <c:pt idx="10">
                  <c:v>29</c:v>
                </c:pt>
                <c:pt idx="11">
                  <c:v>26</c:v>
                </c:pt>
                <c:pt idx="12">
                  <c:v>32</c:v>
                </c:pt>
                <c:pt idx="13">
                  <c:v>26</c:v>
                </c:pt>
                <c:pt idx="14">
                  <c:v>22</c:v>
                </c:pt>
                <c:pt idx="15">
                  <c:v>47</c:v>
                </c:pt>
                <c:pt idx="16">
                  <c:v>36</c:v>
                </c:pt>
                <c:pt idx="17">
                  <c:v>34</c:v>
                </c:pt>
                <c:pt idx="18">
                  <c:v>17</c:v>
                </c:pt>
                <c:pt idx="19">
                  <c:v>7</c:v>
                </c:pt>
                <c:pt idx="20">
                  <c:v>7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258-40FA-8F1B-AD7F80C661CC}"/>
            </c:ext>
          </c:extLst>
        </c:ser>
        <c:ser>
          <c:idx val="5"/>
          <c:order val="5"/>
          <c:tx>
            <c:strRef>
              <c:f>Values!$AM$114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Values!$AM$115:$AM$138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8</c:v>
                </c:pt>
                <c:pt idx="8">
                  <c:v>13</c:v>
                </c:pt>
                <c:pt idx="9">
                  <c:v>22</c:v>
                </c:pt>
                <c:pt idx="10">
                  <c:v>25</c:v>
                </c:pt>
                <c:pt idx="11">
                  <c:v>22</c:v>
                </c:pt>
                <c:pt idx="12">
                  <c:v>17</c:v>
                </c:pt>
                <c:pt idx="13">
                  <c:v>17</c:v>
                </c:pt>
                <c:pt idx="14">
                  <c:v>22</c:v>
                </c:pt>
                <c:pt idx="15">
                  <c:v>14</c:v>
                </c:pt>
                <c:pt idx="16">
                  <c:v>14</c:v>
                </c:pt>
                <c:pt idx="17">
                  <c:v>8</c:v>
                </c:pt>
                <c:pt idx="18">
                  <c:v>41</c:v>
                </c:pt>
                <c:pt idx="19">
                  <c:v>15</c:v>
                </c:pt>
                <c:pt idx="20">
                  <c:v>3</c:v>
                </c:pt>
                <c:pt idx="21">
                  <c:v>5</c:v>
                </c:pt>
                <c:pt idx="22">
                  <c:v>6</c:v>
                </c:pt>
                <c:pt idx="23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258-40FA-8F1B-AD7F80C661CC}"/>
            </c:ext>
          </c:extLst>
        </c:ser>
        <c:ser>
          <c:idx val="6"/>
          <c:order val="6"/>
          <c:tx>
            <c:strRef>
              <c:f>Values!$AN$114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Values!$AG$115:$AG$138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Values!$AN$115:$AN$138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8</c:v>
                </c:pt>
                <c:pt idx="9">
                  <c:v>8</c:v>
                </c:pt>
                <c:pt idx="10">
                  <c:v>19</c:v>
                </c:pt>
                <c:pt idx="11">
                  <c:v>10</c:v>
                </c:pt>
                <c:pt idx="12">
                  <c:v>16</c:v>
                </c:pt>
                <c:pt idx="13">
                  <c:v>17</c:v>
                </c:pt>
                <c:pt idx="14">
                  <c:v>19</c:v>
                </c:pt>
                <c:pt idx="15">
                  <c:v>6</c:v>
                </c:pt>
                <c:pt idx="16">
                  <c:v>17</c:v>
                </c:pt>
                <c:pt idx="17">
                  <c:v>11</c:v>
                </c:pt>
                <c:pt idx="18">
                  <c:v>6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258-40FA-8F1B-AD7F80C66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731136"/>
        <c:axId val="367731528"/>
      </c:lineChart>
      <c:catAx>
        <c:axId val="3677311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31528"/>
        <c:crosses val="autoZero"/>
        <c:auto val="1"/>
        <c:lblAlgn val="ctr"/>
        <c:lblOffset val="100"/>
        <c:tickLblSkip val="2"/>
        <c:noMultiLvlLbl val="0"/>
      </c:catAx>
      <c:valAx>
        <c:axId val="3677315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3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Dashboard!$G$11</c:f>
          <c:strCache>
            <c:ptCount val="1"/>
            <c:pt idx="0">
              <c:v>Southbound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Values!$AR$114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Values!$AR$115:$AR$138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7</c:v>
                </c:pt>
                <c:pt idx="7">
                  <c:v>15</c:v>
                </c:pt>
                <c:pt idx="8">
                  <c:v>26</c:v>
                </c:pt>
                <c:pt idx="9">
                  <c:v>19</c:v>
                </c:pt>
                <c:pt idx="10">
                  <c:v>26</c:v>
                </c:pt>
                <c:pt idx="11">
                  <c:v>15</c:v>
                </c:pt>
                <c:pt idx="12">
                  <c:v>32</c:v>
                </c:pt>
                <c:pt idx="13">
                  <c:v>24</c:v>
                </c:pt>
                <c:pt idx="14">
                  <c:v>20</c:v>
                </c:pt>
                <c:pt idx="15">
                  <c:v>18</c:v>
                </c:pt>
                <c:pt idx="16">
                  <c:v>34</c:v>
                </c:pt>
                <c:pt idx="17">
                  <c:v>26</c:v>
                </c:pt>
                <c:pt idx="18">
                  <c:v>2</c:v>
                </c:pt>
                <c:pt idx="19">
                  <c:v>7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4A4-42DF-8B77-34B933DF033A}"/>
            </c:ext>
          </c:extLst>
        </c:ser>
        <c:ser>
          <c:idx val="1"/>
          <c:order val="1"/>
          <c:tx>
            <c:strRef>
              <c:f>Values!$AS$114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Values!$AS$115:$AS$138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16</c:v>
                </c:pt>
                <c:pt idx="8">
                  <c:v>20</c:v>
                </c:pt>
                <c:pt idx="9">
                  <c:v>23</c:v>
                </c:pt>
                <c:pt idx="10">
                  <c:v>24</c:v>
                </c:pt>
                <c:pt idx="11">
                  <c:v>31</c:v>
                </c:pt>
                <c:pt idx="12">
                  <c:v>33</c:v>
                </c:pt>
                <c:pt idx="13">
                  <c:v>22</c:v>
                </c:pt>
                <c:pt idx="14">
                  <c:v>31</c:v>
                </c:pt>
                <c:pt idx="15">
                  <c:v>31</c:v>
                </c:pt>
                <c:pt idx="16">
                  <c:v>52</c:v>
                </c:pt>
                <c:pt idx="17">
                  <c:v>24</c:v>
                </c:pt>
                <c:pt idx="18">
                  <c:v>6</c:v>
                </c:pt>
                <c:pt idx="19">
                  <c:v>8</c:v>
                </c:pt>
                <c:pt idx="20">
                  <c:v>8</c:v>
                </c:pt>
                <c:pt idx="21">
                  <c:v>2</c:v>
                </c:pt>
                <c:pt idx="22">
                  <c:v>18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4A4-42DF-8B77-34B933DF033A}"/>
            </c:ext>
          </c:extLst>
        </c:ser>
        <c:ser>
          <c:idx val="2"/>
          <c:order val="2"/>
          <c:tx>
            <c:strRef>
              <c:f>Values!$AT$114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Values!$AT$115:$AT$138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20</c:v>
                </c:pt>
                <c:pt idx="8">
                  <c:v>41</c:v>
                </c:pt>
                <c:pt idx="9">
                  <c:v>17</c:v>
                </c:pt>
                <c:pt idx="10">
                  <c:v>30</c:v>
                </c:pt>
                <c:pt idx="11">
                  <c:v>33</c:v>
                </c:pt>
                <c:pt idx="12">
                  <c:v>23</c:v>
                </c:pt>
                <c:pt idx="13">
                  <c:v>17</c:v>
                </c:pt>
                <c:pt idx="14">
                  <c:v>27</c:v>
                </c:pt>
                <c:pt idx="15">
                  <c:v>38</c:v>
                </c:pt>
                <c:pt idx="16">
                  <c:v>34</c:v>
                </c:pt>
                <c:pt idx="17">
                  <c:v>27</c:v>
                </c:pt>
                <c:pt idx="18">
                  <c:v>15</c:v>
                </c:pt>
                <c:pt idx="19">
                  <c:v>5</c:v>
                </c:pt>
                <c:pt idx="20">
                  <c:v>3</c:v>
                </c:pt>
                <c:pt idx="21">
                  <c:v>21</c:v>
                </c:pt>
                <c:pt idx="22">
                  <c:v>2</c:v>
                </c:pt>
                <c:pt idx="23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4A4-42DF-8B77-34B933DF033A}"/>
            </c:ext>
          </c:extLst>
        </c:ser>
        <c:ser>
          <c:idx val="3"/>
          <c:order val="3"/>
          <c:tx>
            <c:strRef>
              <c:f>Values!$AU$114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Values!$AU$115:$AU$138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20</c:v>
                </c:pt>
                <c:pt idx="8">
                  <c:v>39</c:v>
                </c:pt>
                <c:pt idx="9">
                  <c:v>27</c:v>
                </c:pt>
                <c:pt idx="10">
                  <c:v>23</c:v>
                </c:pt>
                <c:pt idx="11">
                  <c:v>23</c:v>
                </c:pt>
                <c:pt idx="12">
                  <c:v>42</c:v>
                </c:pt>
                <c:pt idx="13">
                  <c:v>21</c:v>
                </c:pt>
                <c:pt idx="14">
                  <c:v>19</c:v>
                </c:pt>
                <c:pt idx="15">
                  <c:v>41</c:v>
                </c:pt>
                <c:pt idx="16">
                  <c:v>36</c:v>
                </c:pt>
                <c:pt idx="17">
                  <c:v>15</c:v>
                </c:pt>
                <c:pt idx="18">
                  <c:v>7</c:v>
                </c:pt>
                <c:pt idx="19">
                  <c:v>9</c:v>
                </c:pt>
                <c:pt idx="20">
                  <c:v>6</c:v>
                </c:pt>
                <c:pt idx="21">
                  <c:v>6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4A4-42DF-8B77-34B933DF033A}"/>
            </c:ext>
          </c:extLst>
        </c:ser>
        <c:ser>
          <c:idx val="4"/>
          <c:order val="4"/>
          <c:tx>
            <c:strRef>
              <c:f>Values!$AV$114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Values!$AV$115:$AV$138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20</c:v>
                </c:pt>
                <c:pt idx="8">
                  <c:v>30</c:v>
                </c:pt>
                <c:pt idx="9">
                  <c:v>22</c:v>
                </c:pt>
                <c:pt idx="10">
                  <c:v>22</c:v>
                </c:pt>
                <c:pt idx="11">
                  <c:v>27</c:v>
                </c:pt>
                <c:pt idx="12">
                  <c:v>29</c:v>
                </c:pt>
                <c:pt idx="13">
                  <c:v>24</c:v>
                </c:pt>
                <c:pt idx="14">
                  <c:v>18</c:v>
                </c:pt>
                <c:pt idx="15">
                  <c:v>39</c:v>
                </c:pt>
                <c:pt idx="16">
                  <c:v>39</c:v>
                </c:pt>
                <c:pt idx="17">
                  <c:v>19</c:v>
                </c:pt>
                <c:pt idx="18">
                  <c:v>27</c:v>
                </c:pt>
                <c:pt idx="19">
                  <c:v>32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4A4-42DF-8B77-34B933DF033A}"/>
            </c:ext>
          </c:extLst>
        </c:ser>
        <c:ser>
          <c:idx val="5"/>
          <c:order val="5"/>
          <c:tx>
            <c:strRef>
              <c:f>Values!$AW$114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Values!$AW$115:$AW$138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19</c:v>
                </c:pt>
                <c:pt idx="9">
                  <c:v>21</c:v>
                </c:pt>
                <c:pt idx="10">
                  <c:v>26</c:v>
                </c:pt>
                <c:pt idx="11">
                  <c:v>18</c:v>
                </c:pt>
                <c:pt idx="12">
                  <c:v>16</c:v>
                </c:pt>
                <c:pt idx="13">
                  <c:v>21</c:v>
                </c:pt>
                <c:pt idx="14">
                  <c:v>19</c:v>
                </c:pt>
                <c:pt idx="15">
                  <c:v>17</c:v>
                </c:pt>
                <c:pt idx="16">
                  <c:v>14</c:v>
                </c:pt>
                <c:pt idx="17">
                  <c:v>10</c:v>
                </c:pt>
                <c:pt idx="18">
                  <c:v>10</c:v>
                </c:pt>
                <c:pt idx="19">
                  <c:v>12</c:v>
                </c:pt>
                <c:pt idx="20">
                  <c:v>3</c:v>
                </c:pt>
                <c:pt idx="21">
                  <c:v>22</c:v>
                </c:pt>
                <c:pt idx="22">
                  <c:v>22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4A4-42DF-8B77-34B933DF033A}"/>
            </c:ext>
          </c:extLst>
        </c:ser>
        <c:ser>
          <c:idx val="6"/>
          <c:order val="6"/>
          <c:tx>
            <c:strRef>
              <c:f>Values!$AX$114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Values!$B$115:$B$138</c:f>
              <c:numCache>
                <c:formatCode>h:mm</c:formatCode>
                <c:ptCount val="24"/>
                <c:pt idx="0">
                  <c:v>0</c:v>
                </c:pt>
                <c:pt idx="1">
                  <c:v>4.1667000000000003E-2</c:v>
                </c:pt>
                <c:pt idx="2">
                  <c:v>8.3333000000000004E-2</c:v>
                </c:pt>
                <c:pt idx="3">
                  <c:v>0.125</c:v>
                </c:pt>
                <c:pt idx="4">
                  <c:v>0.16666700000000001</c:v>
                </c:pt>
                <c:pt idx="5">
                  <c:v>0.20833299999999999</c:v>
                </c:pt>
                <c:pt idx="6">
                  <c:v>0.25</c:v>
                </c:pt>
                <c:pt idx="7">
                  <c:v>0.29166700000000001</c:v>
                </c:pt>
                <c:pt idx="8">
                  <c:v>0.33333299999999999</c:v>
                </c:pt>
                <c:pt idx="9">
                  <c:v>0.375</c:v>
                </c:pt>
                <c:pt idx="10">
                  <c:v>0.41666700000000001</c:v>
                </c:pt>
                <c:pt idx="11">
                  <c:v>0.45833299999999999</c:v>
                </c:pt>
                <c:pt idx="12">
                  <c:v>0.5</c:v>
                </c:pt>
                <c:pt idx="13">
                  <c:v>0.54166700000000001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0.66666700000000001</c:v>
                </c:pt>
                <c:pt idx="17">
                  <c:v>0.70833299999999999</c:v>
                </c:pt>
                <c:pt idx="18">
                  <c:v>0.75</c:v>
                </c:pt>
                <c:pt idx="19">
                  <c:v>0.79166700000000001</c:v>
                </c:pt>
                <c:pt idx="20">
                  <c:v>0.83333299999999999</c:v>
                </c:pt>
                <c:pt idx="21">
                  <c:v>0.875</c:v>
                </c:pt>
                <c:pt idx="22">
                  <c:v>0.91666700000000001</c:v>
                </c:pt>
                <c:pt idx="23">
                  <c:v>0.95833299999999999</c:v>
                </c:pt>
              </c:numCache>
            </c:numRef>
          </c:cat>
          <c:val>
            <c:numRef>
              <c:f>Values!$AX$115:$AX$138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9</c:v>
                </c:pt>
                <c:pt idx="9">
                  <c:v>12</c:v>
                </c:pt>
                <c:pt idx="10">
                  <c:v>15</c:v>
                </c:pt>
                <c:pt idx="11">
                  <c:v>14</c:v>
                </c:pt>
                <c:pt idx="12">
                  <c:v>6</c:v>
                </c:pt>
                <c:pt idx="13">
                  <c:v>14</c:v>
                </c:pt>
                <c:pt idx="14">
                  <c:v>21</c:v>
                </c:pt>
                <c:pt idx="15">
                  <c:v>12</c:v>
                </c:pt>
                <c:pt idx="16">
                  <c:v>7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4A4-42DF-8B77-34B933DF0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70064"/>
        <c:axId val="213868888"/>
      </c:lineChart>
      <c:catAx>
        <c:axId val="2138700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68888"/>
        <c:crosses val="autoZero"/>
        <c:auto val="1"/>
        <c:lblAlgn val="ctr"/>
        <c:lblOffset val="100"/>
        <c:tickLblSkip val="2"/>
        <c:noMultiLvlLbl val="0"/>
      </c:catAx>
      <c:valAx>
        <c:axId val="2138688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7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252444658394467"/>
          <c:y val="0.2028842859339689"/>
          <c:w val="0.74491714027058298"/>
          <c:h val="0.7458931771929809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5E-4653-A2F2-9A71918A02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5E-4653-A2F2-9A71918A025D}"/>
              </c:ext>
            </c:extLst>
          </c:dPt>
          <c:dPt>
            <c:idx val="2"/>
            <c:bubble3D val="0"/>
            <c:spPr>
              <a:solidFill>
                <a:srgbClr val="FFC000">
                  <a:lumMod val="60000"/>
                  <a:lumOff val="4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5E-4653-A2F2-9A71918A02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5E-4653-A2F2-9A71918A025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35E-4653-A2F2-9A71918A025D}"/>
              </c:ext>
            </c:extLst>
          </c:dPt>
          <c:cat>
            <c:strRef>
              <c:f>'Classed Summary'!$S$10:$W$10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Summary'!$S$21:$W$21</c:f>
              <c:numCache>
                <c:formatCode>General</c:formatCode>
                <c:ptCount val="5"/>
                <c:pt idx="0">
                  <c:v>90</c:v>
                </c:pt>
                <c:pt idx="1">
                  <c:v>3440</c:v>
                </c:pt>
                <c:pt idx="2">
                  <c:v>597</c:v>
                </c:pt>
                <c:pt idx="3">
                  <c:v>11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5E-4653-A2F2-9A71918A0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Volume Count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'15m Total Volumes'!$C$10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Volumes'!$AC$12:$AC$107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4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5</c:v>
                </c:pt>
                <c:pt idx="31">
                  <c:v>16</c:v>
                </c:pt>
                <c:pt idx="32">
                  <c:v>13</c:v>
                </c:pt>
                <c:pt idx="33">
                  <c:v>9</c:v>
                </c:pt>
                <c:pt idx="34">
                  <c:v>15</c:v>
                </c:pt>
                <c:pt idx="35">
                  <c:v>19</c:v>
                </c:pt>
                <c:pt idx="36">
                  <c:v>8</c:v>
                </c:pt>
                <c:pt idx="37">
                  <c:v>8</c:v>
                </c:pt>
                <c:pt idx="38">
                  <c:v>15</c:v>
                </c:pt>
                <c:pt idx="39">
                  <c:v>8</c:v>
                </c:pt>
                <c:pt idx="40">
                  <c:v>14</c:v>
                </c:pt>
                <c:pt idx="41">
                  <c:v>9</c:v>
                </c:pt>
                <c:pt idx="42">
                  <c:v>12</c:v>
                </c:pt>
                <c:pt idx="43">
                  <c:v>12</c:v>
                </c:pt>
                <c:pt idx="44">
                  <c:v>4</c:v>
                </c:pt>
                <c:pt idx="45">
                  <c:v>7</c:v>
                </c:pt>
                <c:pt idx="46">
                  <c:v>14</c:v>
                </c:pt>
                <c:pt idx="47">
                  <c:v>8</c:v>
                </c:pt>
                <c:pt idx="48">
                  <c:v>21</c:v>
                </c:pt>
                <c:pt idx="49">
                  <c:v>9</c:v>
                </c:pt>
                <c:pt idx="50">
                  <c:v>16</c:v>
                </c:pt>
                <c:pt idx="51">
                  <c:v>14</c:v>
                </c:pt>
                <c:pt idx="52">
                  <c:v>14</c:v>
                </c:pt>
                <c:pt idx="53">
                  <c:v>12</c:v>
                </c:pt>
                <c:pt idx="54">
                  <c:v>4</c:v>
                </c:pt>
                <c:pt idx="55">
                  <c:v>13</c:v>
                </c:pt>
                <c:pt idx="56">
                  <c:v>10</c:v>
                </c:pt>
                <c:pt idx="57">
                  <c:v>16</c:v>
                </c:pt>
                <c:pt idx="58">
                  <c:v>6</c:v>
                </c:pt>
                <c:pt idx="59">
                  <c:v>11</c:v>
                </c:pt>
                <c:pt idx="60">
                  <c:v>11</c:v>
                </c:pt>
                <c:pt idx="61">
                  <c:v>10</c:v>
                </c:pt>
                <c:pt idx="62">
                  <c:v>6</c:v>
                </c:pt>
                <c:pt idx="63">
                  <c:v>14</c:v>
                </c:pt>
                <c:pt idx="64">
                  <c:v>13</c:v>
                </c:pt>
                <c:pt idx="65">
                  <c:v>20</c:v>
                </c:pt>
                <c:pt idx="66">
                  <c:v>12</c:v>
                </c:pt>
                <c:pt idx="67">
                  <c:v>19</c:v>
                </c:pt>
                <c:pt idx="68">
                  <c:v>16</c:v>
                </c:pt>
                <c:pt idx="69">
                  <c:v>14</c:v>
                </c:pt>
                <c:pt idx="70">
                  <c:v>11</c:v>
                </c:pt>
                <c:pt idx="71">
                  <c:v>3</c:v>
                </c:pt>
                <c:pt idx="72">
                  <c:v>4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2</c:v>
                </c:pt>
                <c:pt idx="77">
                  <c:v>2</c:v>
                </c:pt>
                <c:pt idx="78">
                  <c:v>4</c:v>
                </c:pt>
                <c:pt idx="79">
                  <c:v>7</c:v>
                </c:pt>
                <c:pt idx="80">
                  <c:v>3</c:v>
                </c:pt>
                <c:pt idx="81">
                  <c:v>2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2</c:v>
                </c:pt>
                <c:pt idx="87">
                  <c:v>1</c:v>
                </c:pt>
                <c:pt idx="88">
                  <c:v>2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5D-418B-9515-9D0945018EE0}"/>
            </c:ext>
          </c:extLst>
        </c:ser>
        <c:ser>
          <c:idx val="1"/>
          <c:order val="1"/>
          <c:tx>
            <c:strRef>
              <c:f>'15m Total Volumes'!$AD$11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Volumes'!$AD$12:$AD$107</c:f>
              <c:numCache>
                <c:formatCode>General</c:formatCode>
                <c:ptCount val="9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3</c:v>
                </c:pt>
                <c:pt idx="27">
                  <c:v>6</c:v>
                </c:pt>
                <c:pt idx="28">
                  <c:v>10</c:v>
                </c:pt>
                <c:pt idx="29">
                  <c:v>7</c:v>
                </c:pt>
                <c:pt idx="30">
                  <c:v>12</c:v>
                </c:pt>
                <c:pt idx="31">
                  <c:v>11</c:v>
                </c:pt>
                <c:pt idx="32">
                  <c:v>17</c:v>
                </c:pt>
                <c:pt idx="33">
                  <c:v>8</c:v>
                </c:pt>
                <c:pt idx="34">
                  <c:v>11</c:v>
                </c:pt>
                <c:pt idx="35">
                  <c:v>11</c:v>
                </c:pt>
                <c:pt idx="36">
                  <c:v>9</c:v>
                </c:pt>
                <c:pt idx="37">
                  <c:v>13</c:v>
                </c:pt>
                <c:pt idx="38">
                  <c:v>15</c:v>
                </c:pt>
                <c:pt idx="39">
                  <c:v>10</c:v>
                </c:pt>
                <c:pt idx="40">
                  <c:v>13</c:v>
                </c:pt>
                <c:pt idx="41">
                  <c:v>13</c:v>
                </c:pt>
                <c:pt idx="42">
                  <c:v>3</c:v>
                </c:pt>
                <c:pt idx="43">
                  <c:v>17</c:v>
                </c:pt>
                <c:pt idx="44">
                  <c:v>12</c:v>
                </c:pt>
                <c:pt idx="45">
                  <c:v>13</c:v>
                </c:pt>
                <c:pt idx="46">
                  <c:v>18</c:v>
                </c:pt>
                <c:pt idx="47">
                  <c:v>18</c:v>
                </c:pt>
                <c:pt idx="48">
                  <c:v>25</c:v>
                </c:pt>
                <c:pt idx="49">
                  <c:v>15</c:v>
                </c:pt>
                <c:pt idx="50">
                  <c:v>13</c:v>
                </c:pt>
                <c:pt idx="51">
                  <c:v>16</c:v>
                </c:pt>
                <c:pt idx="52">
                  <c:v>14</c:v>
                </c:pt>
                <c:pt idx="53">
                  <c:v>11</c:v>
                </c:pt>
                <c:pt idx="54">
                  <c:v>6</c:v>
                </c:pt>
                <c:pt idx="55">
                  <c:v>19</c:v>
                </c:pt>
                <c:pt idx="56">
                  <c:v>25</c:v>
                </c:pt>
                <c:pt idx="57">
                  <c:v>12</c:v>
                </c:pt>
                <c:pt idx="58">
                  <c:v>13</c:v>
                </c:pt>
                <c:pt idx="59">
                  <c:v>18</c:v>
                </c:pt>
                <c:pt idx="60">
                  <c:v>17</c:v>
                </c:pt>
                <c:pt idx="61">
                  <c:v>13</c:v>
                </c:pt>
                <c:pt idx="62">
                  <c:v>11</c:v>
                </c:pt>
                <c:pt idx="63">
                  <c:v>9</c:v>
                </c:pt>
                <c:pt idx="64">
                  <c:v>19</c:v>
                </c:pt>
                <c:pt idx="65">
                  <c:v>13</c:v>
                </c:pt>
                <c:pt idx="66">
                  <c:v>24</c:v>
                </c:pt>
                <c:pt idx="67">
                  <c:v>19</c:v>
                </c:pt>
                <c:pt idx="68">
                  <c:v>16</c:v>
                </c:pt>
                <c:pt idx="69">
                  <c:v>13</c:v>
                </c:pt>
                <c:pt idx="70">
                  <c:v>9</c:v>
                </c:pt>
                <c:pt idx="71">
                  <c:v>6</c:v>
                </c:pt>
                <c:pt idx="72">
                  <c:v>7</c:v>
                </c:pt>
                <c:pt idx="73">
                  <c:v>2</c:v>
                </c:pt>
                <c:pt idx="74">
                  <c:v>7</c:v>
                </c:pt>
                <c:pt idx="75">
                  <c:v>3</c:v>
                </c:pt>
                <c:pt idx="76">
                  <c:v>16</c:v>
                </c:pt>
                <c:pt idx="77">
                  <c:v>3</c:v>
                </c:pt>
                <c:pt idx="78">
                  <c:v>2</c:v>
                </c:pt>
                <c:pt idx="79">
                  <c:v>4</c:v>
                </c:pt>
                <c:pt idx="80">
                  <c:v>5</c:v>
                </c:pt>
                <c:pt idx="81">
                  <c:v>1</c:v>
                </c:pt>
                <c:pt idx="82">
                  <c:v>4</c:v>
                </c:pt>
                <c:pt idx="83">
                  <c:v>5</c:v>
                </c:pt>
                <c:pt idx="84">
                  <c:v>2</c:v>
                </c:pt>
                <c:pt idx="85">
                  <c:v>2</c:v>
                </c:pt>
                <c:pt idx="86">
                  <c:v>1</c:v>
                </c:pt>
                <c:pt idx="87">
                  <c:v>2</c:v>
                </c:pt>
                <c:pt idx="88">
                  <c:v>1</c:v>
                </c:pt>
                <c:pt idx="89">
                  <c:v>5</c:v>
                </c:pt>
                <c:pt idx="90">
                  <c:v>14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5D-418B-9515-9D0945018EE0}"/>
            </c:ext>
          </c:extLst>
        </c:ser>
        <c:ser>
          <c:idx val="2"/>
          <c:order val="2"/>
          <c:tx>
            <c:strRef>
              <c:f>'15m Total Volumes'!$AE$11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Volumes'!$AE$12:$AE$107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</c:v>
                </c:pt>
                <c:pt idx="27">
                  <c:v>3</c:v>
                </c:pt>
                <c:pt idx="28">
                  <c:v>8</c:v>
                </c:pt>
                <c:pt idx="29">
                  <c:v>7</c:v>
                </c:pt>
                <c:pt idx="30">
                  <c:v>5</c:v>
                </c:pt>
                <c:pt idx="31">
                  <c:v>24</c:v>
                </c:pt>
                <c:pt idx="32">
                  <c:v>19</c:v>
                </c:pt>
                <c:pt idx="33">
                  <c:v>12</c:v>
                </c:pt>
                <c:pt idx="34">
                  <c:v>27</c:v>
                </c:pt>
                <c:pt idx="35">
                  <c:v>21</c:v>
                </c:pt>
                <c:pt idx="36">
                  <c:v>9</c:v>
                </c:pt>
                <c:pt idx="37">
                  <c:v>10</c:v>
                </c:pt>
                <c:pt idx="38">
                  <c:v>14</c:v>
                </c:pt>
                <c:pt idx="39">
                  <c:v>12</c:v>
                </c:pt>
                <c:pt idx="40">
                  <c:v>7</c:v>
                </c:pt>
                <c:pt idx="41">
                  <c:v>13</c:v>
                </c:pt>
                <c:pt idx="42">
                  <c:v>13</c:v>
                </c:pt>
                <c:pt idx="43">
                  <c:v>24</c:v>
                </c:pt>
                <c:pt idx="44">
                  <c:v>13</c:v>
                </c:pt>
                <c:pt idx="45">
                  <c:v>12</c:v>
                </c:pt>
                <c:pt idx="46">
                  <c:v>17</c:v>
                </c:pt>
                <c:pt idx="47">
                  <c:v>20</c:v>
                </c:pt>
                <c:pt idx="48">
                  <c:v>9</c:v>
                </c:pt>
                <c:pt idx="49">
                  <c:v>10</c:v>
                </c:pt>
                <c:pt idx="50">
                  <c:v>8</c:v>
                </c:pt>
                <c:pt idx="51">
                  <c:v>19</c:v>
                </c:pt>
                <c:pt idx="52">
                  <c:v>12</c:v>
                </c:pt>
                <c:pt idx="53">
                  <c:v>10</c:v>
                </c:pt>
                <c:pt idx="54">
                  <c:v>9</c:v>
                </c:pt>
                <c:pt idx="55">
                  <c:v>12</c:v>
                </c:pt>
                <c:pt idx="56">
                  <c:v>12</c:v>
                </c:pt>
                <c:pt idx="57">
                  <c:v>16</c:v>
                </c:pt>
                <c:pt idx="58">
                  <c:v>9</c:v>
                </c:pt>
                <c:pt idx="59">
                  <c:v>17</c:v>
                </c:pt>
                <c:pt idx="60">
                  <c:v>13</c:v>
                </c:pt>
                <c:pt idx="61">
                  <c:v>32</c:v>
                </c:pt>
                <c:pt idx="62">
                  <c:v>9</c:v>
                </c:pt>
                <c:pt idx="63">
                  <c:v>15</c:v>
                </c:pt>
                <c:pt idx="64">
                  <c:v>12</c:v>
                </c:pt>
                <c:pt idx="65">
                  <c:v>13</c:v>
                </c:pt>
                <c:pt idx="66">
                  <c:v>15</c:v>
                </c:pt>
                <c:pt idx="67">
                  <c:v>15</c:v>
                </c:pt>
                <c:pt idx="68">
                  <c:v>17</c:v>
                </c:pt>
                <c:pt idx="69">
                  <c:v>9</c:v>
                </c:pt>
                <c:pt idx="70">
                  <c:v>19</c:v>
                </c:pt>
                <c:pt idx="71">
                  <c:v>8</c:v>
                </c:pt>
                <c:pt idx="72">
                  <c:v>7</c:v>
                </c:pt>
                <c:pt idx="73">
                  <c:v>6</c:v>
                </c:pt>
                <c:pt idx="74">
                  <c:v>8</c:v>
                </c:pt>
                <c:pt idx="75">
                  <c:v>8</c:v>
                </c:pt>
                <c:pt idx="76">
                  <c:v>4</c:v>
                </c:pt>
                <c:pt idx="77">
                  <c:v>21</c:v>
                </c:pt>
                <c:pt idx="78">
                  <c:v>2</c:v>
                </c:pt>
                <c:pt idx="79">
                  <c:v>3</c:v>
                </c:pt>
                <c:pt idx="80">
                  <c:v>2</c:v>
                </c:pt>
                <c:pt idx="81">
                  <c:v>2</c:v>
                </c:pt>
                <c:pt idx="82">
                  <c:v>1</c:v>
                </c:pt>
                <c:pt idx="83">
                  <c:v>3</c:v>
                </c:pt>
                <c:pt idx="84">
                  <c:v>1</c:v>
                </c:pt>
                <c:pt idx="85">
                  <c:v>3</c:v>
                </c:pt>
                <c:pt idx="86">
                  <c:v>12</c:v>
                </c:pt>
                <c:pt idx="87">
                  <c:v>12</c:v>
                </c:pt>
                <c:pt idx="88">
                  <c:v>2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5D-418B-9515-9D0945018EE0}"/>
            </c:ext>
          </c:extLst>
        </c:ser>
        <c:ser>
          <c:idx val="3"/>
          <c:order val="3"/>
          <c:tx>
            <c:strRef>
              <c:f>'15m Total Volumes'!$AF$11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Volumes'!$AF$12:$AF$107</c:f>
              <c:numCache>
                <c:formatCode>General</c:formatCode>
                <c:ptCount val="9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5</c:v>
                </c:pt>
                <c:pt idx="30">
                  <c:v>7</c:v>
                </c:pt>
                <c:pt idx="31">
                  <c:v>21</c:v>
                </c:pt>
                <c:pt idx="32">
                  <c:v>22</c:v>
                </c:pt>
                <c:pt idx="33">
                  <c:v>14</c:v>
                </c:pt>
                <c:pt idx="34">
                  <c:v>23</c:v>
                </c:pt>
                <c:pt idx="35">
                  <c:v>19</c:v>
                </c:pt>
                <c:pt idx="36">
                  <c:v>18</c:v>
                </c:pt>
                <c:pt idx="37">
                  <c:v>14</c:v>
                </c:pt>
                <c:pt idx="38">
                  <c:v>9</c:v>
                </c:pt>
                <c:pt idx="39">
                  <c:v>12</c:v>
                </c:pt>
                <c:pt idx="40">
                  <c:v>6</c:v>
                </c:pt>
                <c:pt idx="41">
                  <c:v>17</c:v>
                </c:pt>
                <c:pt idx="42">
                  <c:v>17</c:v>
                </c:pt>
                <c:pt idx="43">
                  <c:v>14</c:v>
                </c:pt>
                <c:pt idx="44">
                  <c:v>12</c:v>
                </c:pt>
                <c:pt idx="45">
                  <c:v>10</c:v>
                </c:pt>
                <c:pt idx="46">
                  <c:v>13</c:v>
                </c:pt>
                <c:pt idx="47">
                  <c:v>9</c:v>
                </c:pt>
                <c:pt idx="48">
                  <c:v>25</c:v>
                </c:pt>
                <c:pt idx="49">
                  <c:v>14</c:v>
                </c:pt>
                <c:pt idx="50">
                  <c:v>17</c:v>
                </c:pt>
                <c:pt idx="51">
                  <c:v>20</c:v>
                </c:pt>
                <c:pt idx="52">
                  <c:v>13</c:v>
                </c:pt>
                <c:pt idx="53">
                  <c:v>13</c:v>
                </c:pt>
                <c:pt idx="54">
                  <c:v>13</c:v>
                </c:pt>
                <c:pt idx="55">
                  <c:v>14</c:v>
                </c:pt>
                <c:pt idx="56">
                  <c:v>13</c:v>
                </c:pt>
                <c:pt idx="57">
                  <c:v>11</c:v>
                </c:pt>
                <c:pt idx="58">
                  <c:v>7</c:v>
                </c:pt>
                <c:pt idx="59">
                  <c:v>8</c:v>
                </c:pt>
                <c:pt idx="60">
                  <c:v>27</c:v>
                </c:pt>
                <c:pt idx="61">
                  <c:v>21</c:v>
                </c:pt>
                <c:pt idx="62">
                  <c:v>22</c:v>
                </c:pt>
                <c:pt idx="63">
                  <c:v>15</c:v>
                </c:pt>
                <c:pt idx="64">
                  <c:v>19</c:v>
                </c:pt>
                <c:pt idx="65">
                  <c:v>19</c:v>
                </c:pt>
                <c:pt idx="66">
                  <c:v>16</c:v>
                </c:pt>
                <c:pt idx="67">
                  <c:v>19</c:v>
                </c:pt>
                <c:pt idx="68">
                  <c:v>9</c:v>
                </c:pt>
                <c:pt idx="69">
                  <c:v>17</c:v>
                </c:pt>
                <c:pt idx="70">
                  <c:v>3</c:v>
                </c:pt>
                <c:pt idx="71">
                  <c:v>8</c:v>
                </c:pt>
                <c:pt idx="72">
                  <c:v>6</c:v>
                </c:pt>
                <c:pt idx="73">
                  <c:v>4</c:v>
                </c:pt>
                <c:pt idx="74">
                  <c:v>3</c:v>
                </c:pt>
                <c:pt idx="75">
                  <c:v>5</c:v>
                </c:pt>
                <c:pt idx="76">
                  <c:v>2</c:v>
                </c:pt>
                <c:pt idx="77">
                  <c:v>2</c:v>
                </c:pt>
                <c:pt idx="78">
                  <c:v>6</c:v>
                </c:pt>
                <c:pt idx="79">
                  <c:v>5</c:v>
                </c:pt>
                <c:pt idx="80">
                  <c:v>2</c:v>
                </c:pt>
                <c:pt idx="81">
                  <c:v>2</c:v>
                </c:pt>
                <c:pt idx="82">
                  <c:v>6</c:v>
                </c:pt>
                <c:pt idx="83">
                  <c:v>0</c:v>
                </c:pt>
                <c:pt idx="84">
                  <c:v>7</c:v>
                </c:pt>
                <c:pt idx="85">
                  <c:v>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25D-418B-9515-9D0945018EE0}"/>
            </c:ext>
          </c:extLst>
        </c:ser>
        <c:ser>
          <c:idx val="4"/>
          <c:order val="4"/>
          <c:tx>
            <c:strRef>
              <c:f>'15m Total Volumes'!$AG$11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Volumes'!$AG$12:$AG$107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3</c:v>
                </c:pt>
                <c:pt idx="28">
                  <c:v>8</c:v>
                </c:pt>
                <c:pt idx="29">
                  <c:v>6</c:v>
                </c:pt>
                <c:pt idx="30">
                  <c:v>7</c:v>
                </c:pt>
                <c:pt idx="31">
                  <c:v>12</c:v>
                </c:pt>
                <c:pt idx="32">
                  <c:v>12</c:v>
                </c:pt>
                <c:pt idx="33">
                  <c:v>5</c:v>
                </c:pt>
                <c:pt idx="34">
                  <c:v>27</c:v>
                </c:pt>
                <c:pt idx="35">
                  <c:v>14</c:v>
                </c:pt>
                <c:pt idx="36">
                  <c:v>5</c:v>
                </c:pt>
                <c:pt idx="37">
                  <c:v>7</c:v>
                </c:pt>
                <c:pt idx="38">
                  <c:v>20</c:v>
                </c:pt>
                <c:pt idx="39">
                  <c:v>12</c:v>
                </c:pt>
                <c:pt idx="40">
                  <c:v>13</c:v>
                </c:pt>
                <c:pt idx="41">
                  <c:v>15</c:v>
                </c:pt>
                <c:pt idx="42">
                  <c:v>11</c:v>
                </c:pt>
                <c:pt idx="43">
                  <c:v>12</c:v>
                </c:pt>
                <c:pt idx="44">
                  <c:v>18</c:v>
                </c:pt>
                <c:pt idx="45">
                  <c:v>14</c:v>
                </c:pt>
                <c:pt idx="46">
                  <c:v>7</c:v>
                </c:pt>
                <c:pt idx="47">
                  <c:v>14</c:v>
                </c:pt>
                <c:pt idx="48">
                  <c:v>16</c:v>
                </c:pt>
                <c:pt idx="49">
                  <c:v>9</c:v>
                </c:pt>
                <c:pt idx="50">
                  <c:v>15</c:v>
                </c:pt>
                <c:pt idx="51">
                  <c:v>21</c:v>
                </c:pt>
                <c:pt idx="52">
                  <c:v>14</c:v>
                </c:pt>
                <c:pt idx="53">
                  <c:v>17</c:v>
                </c:pt>
                <c:pt idx="54">
                  <c:v>11</c:v>
                </c:pt>
                <c:pt idx="55">
                  <c:v>8</c:v>
                </c:pt>
                <c:pt idx="56">
                  <c:v>13</c:v>
                </c:pt>
                <c:pt idx="57">
                  <c:v>11</c:v>
                </c:pt>
                <c:pt idx="58">
                  <c:v>8</c:v>
                </c:pt>
                <c:pt idx="59">
                  <c:v>8</c:v>
                </c:pt>
                <c:pt idx="60">
                  <c:v>19</c:v>
                </c:pt>
                <c:pt idx="61">
                  <c:v>32</c:v>
                </c:pt>
                <c:pt idx="62">
                  <c:v>19</c:v>
                </c:pt>
                <c:pt idx="63">
                  <c:v>16</c:v>
                </c:pt>
                <c:pt idx="64">
                  <c:v>23</c:v>
                </c:pt>
                <c:pt idx="65">
                  <c:v>11</c:v>
                </c:pt>
                <c:pt idx="66">
                  <c:v>17</c:v>
                </c:pt>
                <c:pt idx="67">
                  <c:v>24</c:v>
                </c:pt>
                <c:pt idx="68">
                  <c:v>24</c:v>
                </c:pt>
                <c:pt idx="69">
                  <c:v>12</c:v>
                </c:pt>
                <c:pt idx="70">
                  <c:v>8</c:v>
                </c:pt>
                <c:pt idx="71">
                  <c:v>9</c:v>
                </c:pt>
                <c:pt idx="72">
                  <c:v>6</c:v>
                </c:pt>
                <c:pt idx="73">
                  <c:v>9</c:v>
                </c:pt>
                <c:pt idx="74">
                  <c:v>15</c:v>
                </c:pt>
                <c:pt idx="75">
                  <c:v>14</c:v>
                </c:pt>
                <c:pt idx="76">
                  <c:v>23</c:v>
                </c:pt>
                <c:pt idx="77">
                  <c:v>4</c:v>
                </c:pt>
                <c:pt idx="78">
                  <c:v>8</c:v>
                </c:pt>
                <c:pt idx="79">
                  <c:v>4</c:v>
                </c:pt>
                <c:pt idx="80">
                  <c:v>1</c:v>
                </c:pt>
                <c:pt idx="81">
                  <c:v>1</c:v>
                </c:pt>
                <c:pt idx="82">
                  <c:v>2</c:v>
                </c:pt>
                <c:pt idx="83">
                  <c:v>4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3</c:v>
                </c:pt>
                <c:pt idx="91">
                  <c:v>1</c:v>
                </c:pt>
                <c:pt idx="92">
                  <c:v>2</c:v>
                </c:pt>
                <c:pt idx="93">
                  <c:v>0</c:v>
                </c:pt>
                <c:pt idx="94">
                  <c:v>0</c:v>
                </c:pt>
                <c:pt idx="95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25D-418B-9515-9D0945018EE0}"/>
            </c:ext>
          </c:extLst>
        </c:ser>
        <c:ser>
          <c:idx val="5"/>
          <c:order val="5"/>
          <c:tx>
            <c:strRef>
              <c:f>'15m Total Volumes'!$AH$11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Volumes'!$AH$12:$AH$107</c:f>
              <c:numCache>
                <c:formatCode>General</c:formatCode>
                <c:ptCount val="9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4</c:v>
                </c:pt>
                <c:pt idx="29">
                  <c:v>4</c:v>
                </c:pt>
                <c:pt idx="30">
                  <c:v>1</c:v>
                </c:pt>
                <c:pt idx="31">
                  <c:v>6</c:v>
                </c:pt>
                <c:pt idx="32">
                  <c:v>5</c:v>
                </c:pt>
                <c:pt idx="33">
                  <c:v>4</c:v>
                </c:pt>
                <c:pt idx="34">
                  <c:v>10</c:v>
                </c:pt>
                <c:pt idx="35">
                  <c:v>13</c:v>
                </c:pt>
                <c:pt idx="36">
                  <c:v>6</c:v>
                </c:pt>
                <c:pt idx="37">
                  <c:v>12</c:v>
                </c:pt>
                <c:pt idx="38">
                  <c:v>11</c:v>
                </c:pt>
                <c:pt idx="39">
                  <c:v>14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12</c:v>
                </c:pt>
                <c:pt idx="44">
                  <c:v>11</c:v>
                </c:pt>
                <c:pt idx="45">
                  <c:v>8</c:v>
                </c:pt>
                <c:pt idx="46">
                  <c:v>9</c:v>
                </c:pt>
                <c:pt idx="47">
                  <c:v>12</c:v>
                </c:pt>
                <c:pt idx="48">
                  <c:v>15</c:v>
                </c:pt>
                <c:pt idx="49">
                  <c:v>5</c:v>
                </c:pt>
                <c:pt idx="50">
                  <c:v>6</c:v>
                </c:pt>
                <c:pt idx="51">
                  <c:v>7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8</c:v>
                </c:pt>
                <c:pt idx="56">
                  <c:v>14</c:v>
                </c:pt>
                <c:pt idx="57">
                  <c:v>10</c:v>
                </c:pt>
                <c:pt idx="58">
                  <c:v>11</c:v>
                </c:pt>
                <c:pt idx="59">
                  <c:v>6</c:v>
                </c:pt>
                <c:pt idx="60">
                  <c:v>4</c:v>
                </c:pt>
                <c:pt idx="61">
                  <c:v>10</c:v>
                </c:pt>
                <c:pt idx="62">
                  <c:v>6</c:v>
                </c:pt>
                <c:pt idx="63">
                  <c:v>11</c:v>
                </c:pt>
                <c:pt idx="64">
                  <c:v>10</c:v>
                </c:pt>
                <c:pt idx="65">
                  <c:v>2</c:v>
                </c:pt>
                <c:pt idx="66">
                  <c:v>5</c:v>
                </c:pt>
                <c:pt idx="67">
                  <c:v>11</c:v>
                </c:pt>
                <c:pt idx="68">
                  <c:v>4</c:v>
                </c:pt>
                <c:pt idx="69">
                  <c:v>6</c:v>
                </c:pt>
                <c:pt idx="70">
                  <c:v>2</c:v>
                </c:pt>
                <c:pt idx="71">
                  <c:v>6</c:v>
                </c:pt>
                <c:pt idx="72">
                  <c:v>13</c:v>
                </c:pt>
                <c:pt idx="73">
                  <c:v>13</c:v>
                </c:pt>
                <c:pt idx="74">
                  <c:v>13</c:v>
                </c:pt>
                <c:pt idx="75">
                  <c:v>12</c:v>
                </c:pt>
                <c:pt idx="76">
                  <c:v>14</c:v>
                </c:pt>
                <c:pt idx="77">
                  <c:v>7</c:v>
                </c:pt>
                <c:pt idx="78">
                  <c:v>6</c:v>
                </c:pt>
                <c:pt idx="79">
                  <c:v>0</c:v>
                </c:pt>
                <c:pt idx="80">
                  <c:v>1</c:v>
                </c:pt>
                <c:pt idx="81">
                  <c:v>2</c:v>
                </c:pt>
                <c:pt idx="82">
                  <c:v>0</c:v>
                </c:pt>
                <c:pt idx="83">
                  <c:v>3</c:v>
                </c:pt>
                <c:pt idx="84">
                  <c:v>0</c:v>
                </c:pt>
                <c:pt idx="85">
                  <c:v>1</c:v>
                </c:pt>
                <c:pt idx="86">
                  <c:v>11</c:v>
                </c:pt>
                <c:pt idx="87">
                  <c:v>15</c:v>
                </c:pt>
                <c:pt idx="88">
                  <c:v>12</c:v>
                </c:pt>
                <c:pt idx="89">
                  <c:v>11</c:v>
                </c:pt>
                <c:pt idx="90">
                  <c:v>5</c:v>
                </c:pt>
                <c:pt idx="91">
                  <c:v>0</c:v>
                </c:pt>
                <c:pt idx="92">
                  <c:v>0</c:v>
                </c:pt>
                <c:pt idx="93">
                  <c:v>3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E25D-418B-9515-9D0945018EE0}"/>
            </c:ext>
          </c:extLst>
        </c:ser>
        <c:ser>
          <c:idx val="6"/>
          <c:order val="6"/>
          <c:tx>
            <c:strRef>
              <c:f>'15m Total Volumes'!$AI$11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'15m Total Volumes'!$AB$12:$AB$107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5.2083333333333329E-2</c:v>
                </c:pt>
                <c:pt idx="6">
                  <c:v>6.2499999999999993E-2</c:v>
                </c:pt>
                <c:pt idx="7">
                  <c:v>7.2916666666666657E-2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0.11458333333333334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0.14583333333333331</c:v>
                </c:pt>
                <c:pt idx="15">
                  <c:v>0.15624999999999997</c:v>
                </c:pt>
                <c:pt idx="16">
                  <c:v>0.16666666666666663</c:v>
                </c:pt>
                <c:pt idx="17">
                  <c:v>0.17708333333333329</c:v>
                </c:pt>
                <c:pt idx="18">
                  <c:v>0.18749999999999994</c:v>
                </c:pt>
                <c:pt idx="19">
                  <c:v>0.1979166666666666</c:v>
                </c:pt>
                <c:pt idx="20">
                  <c:v>0.20833333333333326</c:v>
                </c:pt>
                <c:pt idx="21">
                  <c:v>0.21874999999999992</c:v>
                </c:pt>
                <c:pt idx="22">
                  <c:v>0.22916666666666657</c:v>
                </c:pt>
                <c:pt idx="23">
                  <c:v>0.23958333333333323</c:v>
                </c:pt>
                <c:pt idx="24">
                  <c:v>0.24999999999999989</c:v>
                </c:pt>
                <c:pt idx="25">
                  <c:v>0.26041666666666657</c:v>
                </c:pt>
                <c:pt idx="26">
                  <c:v>0.27083333333333326</c:v>
                </c:pt>
                <c:pt idx="27">
                  <c:v>0.28124999999999994</c:v>
                </c:pt>
                <c:pt idx="28">
                  <c:v>0.29166666666666663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0.33333333333333337</c:v>
                </c:pt>
                <c:pt idx="33">
                  <c:v>0.34375000000000006</c:v>
                </c:pt>
                <c:pt idx="34">
                  <c:v>0.35416666666666674</c:v>
                </c:pt>
                <c:pt idx="35">
                  <c:v>0.36458333333333343</c:v>
                </c:pt>
                <c:pt idx="36">
                  <c:v>0.37500000000000011</c:v>
                </c:pt>
                <c:pt idx="37">
                  <c:v>0.3854166666666668</c:v>
                </c:pt>
                <c:pt idx="38">
                  <c:v>0.39583333333333348</c:v>
                </c:pt>
                <c:pt idx="39">
                  <c:v>0.40625000000000017</c:v>
                </c:pt>
                <c:pt idx="40">
                  <c:v>0.41666666666666685</c:v>
                </c:pt>
                <c:pt idx="41">
                  <c:v>0.42708333333333331</c:v>
                </c:pt>
                <c:pt idx="42">
                  <c:v>0.43750000000000022</c:v>
                </c:pt>
                <c:pt idx="43">
                  <c:v>0.44791666666666691</c:v>
                </c:pt>
                <c:pt idx="44">
                  <c:v>0.45833333333333331</c:v>
                </c:pt>
                <c:pt idx="45">
                  <c:v>0.46875000000000028</c:v>
                </c:pt>
                <c:pt idx="46">
                  <c:v>0.47916666666666696</c:v>
                </c:pt>
                <c:pt idx="47">
                  <c:v>0.48958333333333331</c:v>
                </c:pt>
                <c:pt idx="48">
                  <c:v>0.50000000000000033</c:v>
                </c:pt>
                <c:pt idx="49">
                  <c:v>0.51041666666666696</c:v>
                </c:pt>
                <c:pt idx="50">
                  <c:v>0.52083333333333337</c:v>
                </c:pt>
                <c:pt idx="51">
                  <c:v>0.53125000000000022</c:v>
                </c:pt>
                <c:pt idx="52">
                  <c:v>0.54166666666666685</c:v>
                </c:pt>
                <c:pt idx="53">
                  <c:v>0.55208333333333348</c:v>
                </c:pt>
                <c:pt idx="54">
                  <c:v>0.56250000000000011</c:v>
                </c:pt>
                <c:pt idx="55">
                  <c:v>0.57291666666666674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0.61458333333333326</c:v>
                </c:pt>
                <c:pt idx="60">
                  <c:v>0.62499999999999989</c:v>
                </c:pt>
                <c:pt idx="61">
                  <c:v>0.63541666666666652</c:v>
                </c:pt>
                <c:pt idx="62">
                  <c:v>0.64583333333333315</c:v>
                </c:pt>
                <c:pt idx="63">
                  <c:v>0.65624999999999978</c:v>
                </c:pt>
                <c:pt idx="64">
                  <c:v>0.66666666666666663</c:v>
                </c:pt>
                <c:pt idx="65">
                  <c:v>0.67708333333333304</c:v>
                </c:pt>
                <c:pt idx="66">
                  <c:v>0.68749999999999967</c:v>
                </c:pt>
                <c:pt idx="67">
                  <c:v>0.69791666666666663</c:v>
                </c:pt>
                <c:pt idx="68">
                  <c:v>0.70833333333333293</c:v>
                </c:pt>
                <c:pt idx="69">
                  <c:v>0.71874999999999956</c:v>
                </c:pt>
                <c:pt idx="70">
                  <c:v>0.72916666666666663</c:v>
                </c:pt>
                <c:pt idx="71">
                  <c:v>0.73958333333333282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0.7708333333333327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0.80208333333333259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'15m Total Volumes'!$AI$12:$AI$107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4</c:v>
                </c:pt>
                <c:pt idx="33">
                  <c:v>2</c:v>
                </c:pt>
                <c:pt idx="34">
                  <c:v>4</c:v>
                </c:pt>
                <c:pt idx="35">
                  <c:v>7</c:v>
                </c:pt>
                <c:pt idx="36">
                  <c:v>6</c:v>
                </c:pt>
                <c:pt idx="37">
                  <c:v>1</c:v>
                </c:pt>
                <c:pt idx="38">
                  <c:v>8</c:v>
                </c:pt>
                <c:pt idx="39">
                  <c:v>5</c:v>
                </c:pt>
                <c:pt idx="40">
                  <c:v>12</c:v>
                </c:pt>
                <c:pt idx="41">
                  <c:v>8</c:v>
                </c:pt>
                <c:pt idx="42">
                  <c:v>5</c:v>
                </c:pt>
                <c:pt idx="43">
                  <c:v>9</c:v>
                </c:pt>
                <c:pt idx="44">
                  <c:v>8</c:v>
                </c:pt>
                <c:pt idx="45">
                  <c:v>6</c:v>
                </c:pt>
                <c:pt idx="46">
                  <c:v>3</c:v>
                </c:pt>
                <c:pt idx="47">
                  <c:v>7</c:v>
                </c:pt>
                <c:pt idx="48">
                  <c:v>6</c:v>
                </c:pt>
                <c:pt idx="49">
                  <c:v>0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9</c:v>
                </c:pt>
                <c:pt idx="54">
                  <c:v>13</c:v>
                </c:pt>
                <c:pt idx="55">
                  <c:v>1</c:v>
                </c:pt>
                <c:pt idx="56">
                  <c:v>14</c:v>
                </c:pt>
                <c:pt idx="57">
                  <c:v>9</c:v>
                </c:pt>
                <c:pt idx="58">
                  <c:v>6</c:v>
                </c:pt>
                <c:pt idx="59">
                  <c:v>11</c:v>
                </c:pt>
                <c:pt idx="60">
                  <c:v>11</c:v>
                </c:pt>
                <c:pt idx="61">
                  <c:v>2</c:v>
                </c:pt>
                <c:pt idx="62">
                  <c:v>2</c:v>
                </c:pt>
                <c:pt idx="63">
                  <c:v>3</c:v>
                </c:pt>
                <c:pt idx="64">
                  <c:v>8</c:v>
                </c:pt>
                <c:pt idx="65">
                  <c:v>6</c:v>
                </c:pt>
                <c:pt idx="66">
                  <c:v>3</c:v>
                </c:pt>
                <c:pt idx="67">
                  <c:v>7</c:v>
                </c:pt>
                <c:pt idx="68">
                  <c:v>4</c:v>
                </c:pt>
                <c:pt idx="69">
                  <c:v>4</c:v>
                </c:pt>
                <c:pt idx="70">
                  <c:v>6</c:v>
                </c:pt>
                <c:pt idx="71">
                  <c:v>2</c:v>
                </c:pt>
                <c:pt idx="72">
                  <c:v>4</c:v>
                </c:pt>
                <c:pt idx="73">
                  <c:v>4</c:v>
                </c:pt>
                <c:pt idx="74">
                  <c:v>2</c:v>
                </c:pt>
                <c:pt idx="75">
                  <c:v>0</c:v>
                </c:pt>
                <c:pt idx="76">
                  <c:v>1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5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25D-418B-9515-9D094501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839536"/>
        <c:axId val="491841104"/>
      </c:lineChart>
      <c:catAx>
        <c:axId val="4918395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841104"/>
        <c:crosses val="autoZero"/>
        <c:auto val="1"/>
        <c:lblAlgn val="ctr"/>
        <c:lblOffset val="100"/>
        <c:tickLblSkip val="4"/>
        <c:noMultiLvlLbl val="0"/>
      </c:catAx>
      <c:valAx>
        <c:axId val="4918411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83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Volume Count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38832401412305E-2"/>
          <c:y val="0.16067882825001248"/>
          <c:w val="0.90329671114468579"/>
          <c:h val="0.58120174745299547"/>
        </c:manualLayout>
      </c:layout>
      <c:lineChart>
        <c:grouping val="standard"/>
        <c:varyColors val="0"/>
        <c:ser>
          <c:idx val="0"/>
          <c:order val="0"/>
          <c:tx>
            <c:strRef>
              <c:f>'15m Total Volumes'!$AC$11</c:f>
              <c:strCache>
                <c:ptCount val="1"/>
                <c:pt idx="0">
                  <c:v>Mon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Volumes'!$AC$12:$AC$35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6</c:v>
                </c:pt>
                <c:pt idx="6">
                  <c:v>12</c:v>
                </c:pt>
                <c:pt idx="7">
                  <c:v>36</c:v>
                </c:pt>
                <c:pt idx="8">
                  <c:v>56</c:v>
                </c:pt>
                <c:pt idx="9">
                  <c:v>39</c:v>
                </c:pt>
                <c:pt idx="10">
                  <c:v>47</c:v>
                </c:pt>
                <c:pt idx="11">
                  <c:v>33</c:v>
                </c:pt>
                <c:pt idx="12">
                  <c:v>60</c:v>
                </c:pt>
                <c:pt idx="13">
                  <c:v>43</c:v>
                </c:pt>
                <c:pt idx="14">
                  <c:v>43</c:v>
                </c:pt>
                <c:pt idx="15">
                  <c:v>41</c:v>
                </c:pt>
                <c:pt idx="16">
                  <c:v>64</c:v>
                </c:pt>
                <c:pt idx="17">
                  <c:v>44</c:v>
                </c:pt>
                <c:pt idx="18">
                  <c:v>6</c:v>
                </c:pt>
                <c:pt idx="19">
                  <c:v>15</c:v>
                </c:pt>
                <c:pt idx="20">
                  <c:v>7</c:v>
                </c:pt>
                <c:pt idx="21">
                  <c:v>4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68-465D-AA8B-80C5BBD57F71}"/>
            </c:ext>
          </c:extLst>
        </c:ser>
        <c:ser>
          <c:idx val="1"/>
          <c:order val="1"/>
          <c:tx>
            <c:strRef>
              <c:f>'15m Total Volumes'!$AD$11</c:f>
              <c:strCache>
                <c:ptCount val="1"/>
                <c:pt idx="0">
                  <c:v>Tue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Volumes'!$AD$12:$AD$35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14</c:v>
                </c:pt>
                <c:pt idx="7">
                  <c:v>40</c:v>
                </c:pt>
                <c:pt idx="8">
                  <c:v>47</c:v>
                </c:pt>
                <c:pt idx="9">
                  <c:v>47</c:v>
                </c:pt>
                <c:pt idx="10">
                  <c:v>46</c:v>
                </c:pt>
                <c:pt idx="11">
                  <c:v>61</c:v>
                </c:pt>
                <c:pt idx="12">
                  <c:v>69</c:v>
                </c:pt>
                <c:pt idx="13">
                  <c:v>50</c:v>
                </c:pt>
                <c:pt idx="14">
                  <c:v>68</c:v>
                </c:pt>
                <c:pt idx="15">
                  <c:v>50</c:v>
                </c:pt>
                <c:pt idx="16">
                  <c:v>75</c:v>
                </c:pt>
                <c:pt idx="17">
                  <c:v>44</c:v>
                </c:pt>
                <c:pt idx="18">
                  <c:v>19</c:v>
                </c:pt>
                <c:pt idx="19">
                  <c:v>25</c:v>
                </c:pt>
                <c:pt idx="20">
                  <c:v>15</c:v>
                </c:pt>
                <c:pt idx="21">
                  <c:v>7</c:v>
                </c:pt>
                <c:pt idx="22">
                  <c:v>21</c:v>
                </c:pt>
                <c:pt idx="23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68-465D-AA8B-80C5BBD57F71}"/>
            </c:ext>
          </c:extLst>
        </c:ser>
        <c:ser>
          <c:idx val="2"/>
          <c:order val="2"/>
          <c:tx>
            <c:strRef>
              <c:f>'15m Total Volumes'!$AE$11</c:f>
              <c:strCache>
                <c:ptCount val="1"/>
                <c:pt idx="0">
                  <c:v>Wed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Volumes'!$AE$12:$AE$35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7</c:v>
                </c:pt>
                <c:pt idx="7">
                  <c:v>44</c:v>
                </c:pt>
                <c:pt idx="8">
                  <c:v>79</c:v>
                </c:pt>
                <c:pt idx="9">
                  <c:v>45</c:v>
                </c:pt>
                <c:pt idx="10">
                  <c:v>57</c:v>
                </c:pt>
                <c:pt idx="11">
                  <c:v>62</c:v>
                </c:pt>
                <c:pt idx="12">
                  <c:v>46</c:v>
                </c:pt>
                <c:pt idx="13">
                  <c:v>43</c:v>
                </c:pt>
                <c:pt idx="14">
                  <c:v>54</c:v>
                </c:pt>
                <c:pt idx="15">
                  <c:v>69</c:v>
                </c:pt>
                <c:pt idx="16">
                  <c:v>55</c:v>
                </c:pt>
                <c:pt idx="17">
                  <c:v>53</c:v>
                </c:pt>
                <c:pt idx="18">
                  <c:v>29</c:v>
                </c:pt>
                <c:pt idx="19">
                  <c:v>30</c:v>
                </c:pt>
                <c:pt idx="20">
                  <c:v>8</c:v>
                </c:pt>
                <c:pt idx="21">
                  <c:v>28</c:v>
                </c:pt>
                <c:pt idx="22">
                  <c:v>2</c:v>
                </c:pt>
                <c:pt idx="23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C68-465D-AA8B-80C5BBD57F71}"/>
            </c:ext>
          </c:extLst>
        </c:ser>
        <c:ser>
          <c:idx val="3"/>
          <c:order val="3"/>
          <c:tx>
            <c:strRef>
              <c:f>'15m Total Volumes'!$AF$11</c:f>
              <c:strCache>
                <c:ptCount val="1"/>
                <c:pt idx="0">
                  <c:v>Thu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Volumes'!$AF$12:$AF$35</c:f>
              <c:numCache>
                <c:formatCode>General</c:formatCode>
                <c:ptCount val="2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8</c:v>
                </c:pt>
                <c:pt idx="7">
                  <c:v>40</c:v>
                </c:pt>
                <c:pt idx="8">
                  <c:v>78</c:v>
                </c:pt>
                <c:pt idx="9">
                  <c:v>53</c:v>
                </c:pt>
                <c:pt idx="10">
                  <c:v>54</c:v>
                </c:pt>
                <c:pt idx="11">
                  <c:v>44</c:v>
                </c:pt>
                <c:pt idx="12">
                  <c:v>76</c:v>
                </c:pt>
                <c:pt idx="13">
                  <c:v>53</c:v>
                </c:pt>
                <c:pt idx="14">
                  <c:v>39</c:v>
                </c:pt>
                <c:pt idx="15">
                  <c:v>85</c:v>
                </c:pt>
                <c:pt idx="16">
                  <c:v>73</c:v>
                </c:pt>
                <c:pt idx="17">
                  <c:v>37</c:v>
                </c:pt>
                <c:pt idx="18">
                  <c:v>18</c:v>
                </c:pt>
                <c:pt idx="19">
                  <c:v>15</c:v>
                </c:pt>
                <c:pt idx="20">
                  <c:v>10</c:v>
                </c:pt>
                <c:pt idx="21">
                  <c:v>10</c:v>
                </c:pt>
                <c:pt idx="22">
                  <c:v>3</c:v>
                </c:pt>
                <c:pt idx="2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C68-465D-AA8B-80C5BBD57F71}"/>
            </c:ext>
          </c:extLst>
        </c:ser>
        <c:ser>
          <c:idx val="4"/>
          <c:order val="4"/>
          <c:tx>
            <c:strRef>
              <c:f>'15m Total Volumes'!$AG$11</c:f>
              <c:strCache>
                <c:ptCount val="1"/>
                <c:pt idx="0">
                  <c:v>Fri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Volumes'!$AG$12:$AG$35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5</c:v>
                </c:pt>
                <c:pt idx="7">
                  <c:v>33</c:v>
                </c:pt>
                <c:pt idx="8">
                  <c:v>58</c:v>
                </c:pt>
                <c:pt idx="9">
                  <c:v>44</c:v>
                </c:pt>
                <c:pt idx="10">
                  <c:v>51</c:v>
                </c:pt>
                <c:pt idx="11">
                  <c:v>53</c:v>
                </c:pt>
                <c:pt idx="12">
                  <c:v>61</c:v>
                </c:pt>
                <c:pt idx="13">
                  <c:v>50</c:v>
                </c:pt>
                <c:pt idx="14">
                  <c:v>40</c:v>
                </c:pt>
                <c:pt idx="15">
                  <c:v>86</c:v>
                </c:pt>
                <c:pt idx="16">
                  <c:v>75</c:v>
                </c:pt>
                <c:pt idx="17">
                  <c:v>53</c:v>
                </c:pt>
                <c:pt idx="18">
                  <c:v>44</c:v>
                </c:pt>
                <c:pt idx="19">
                  <c:v>39</c:v>
                </c:pt>
                <c:pt idx="20">
                  <c:v>8</c:v>
                </c:pt>
                <c:pt idx="21">
                  <c:v>2</c:v>
                </c:pt>
                <c:pt idx="22">
                  <c:v>4</c:v>
                </c:pt>
                <c:pt idx="23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C68-465D-AA8B-80C5BBD57F71}"/>
            </c:ext>
          </c:extLst>
        </c:ser>
        <c:ser>
          <c:idx val="5"/>
          <c:order val="5"/>
          <c:tx>
            <c:strRef>
              <c:f>'15m Total Volumes'!$AH$11</c:f>
              <c:strCache>
                <c:ptCount val="1"/>
                <c:pt idx="0">
                  <c:v>Sat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Volumes'!$AH$12:$AH$35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15</c:v>
                </c:pt>
                <c:pt idx="8">
                  <c:v>32</c:v>
                </c:pt>
                <c:pt idx="9">
                  <c:v>43</c:v>
                </c:pt>
                <c:pt idx="10">
                  <c:v>51</c:v>
                </c:pt>
                <c:pt idx="11">
                  <c:v>40</c:v>
                </c:pt>
                <c:pt idx="12">
                  <c:v>33</c:v>
                </c:pt>
                <c:pt idx="13">
                  <c:v>38</c:v>
                </c:pt>
                <c:pt idx="14">
                  <c:v>41</c:v>
                </c:pt>
                <c:pt idx="15">
                  <c:v>31</c:v>
                </c:pt>
                <c:pt idx="16">
                  <c:v>28</c:v>
                </c:pt>
                <c:pt idx="17">
                  <c:v>18</c:v>
                </c:pt>
                <c:pt idx="18">
                  <c:v>51</c:v>
                </c:pt>
                <c:pt idx="19">
                  <c:v>27</c:v>
                </c:pt>
                <c:pt idx="20">
                  <c:v>6</c:v>
                </c:pt>
                <c:pt idx="21">
                  <c:v>27</c:v>
                </c:pt>
                <c:pt idx="22">
                  <c:v>28</c:v>
                </c:pt>
                <c:pt idx="23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C68-465D-AA8B-80C5BBD57F71}"/>
            </c:ext>
          </c:extLst>
        </c:ser>
        <c:ser>
          <c:idx val="6"/>
          <c:order val="6"/>
          <c:tx>
            <c:strRef>
              <c:f>'15m Total Volumes'!$AI$11</c:f>
              <c:strCache>
                <c:ptCount val="1"/>
                <c:pt idx="0">
                  <c:v>Sun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'1hr Volumes'!$AB$12:$AB$35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0.95833333333333337</c:v>
                </c:pt>
              </c:numCache>
            </c:numRef>
          </c:cat>
          <c:val>
            <c:numRef>
              <c:f>'1hr Volumes'!$AI$12:$AI$35</c:f>
              <c:numCache>
                <c:formatCode>General</c:formatCode>
                <c:ptCount val="2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6</c:v>
                </c:pt>
                <c:pt idx="8">
                  <c:v>17</c:v>
                </c:pt>
                <c:pt idx="9">
                  <c:v>20</c:v>
                </c:pt>
                <c:pt idx="10">
                  <c:v>34</c:v>
                </c:pt>
                <c:pt idx="11">
                  <c:v>24</c:v>
                </c:pt>
                <c:pt idx="12">
                  <c:v>22</c:v>
                </c:pt>
                <c:pt idx="13">
                  <c:v>31</c:v>
                </c:pt>
                <c:pt idx="14">
                  <c:v>40</c:v>
                </c:pt>
                <c:pt idx="15">
                  <c:v>18</c:v>
                </c:pt>
                <c:pt idx="16">
                  <c:v>24</c:v>
                </c:pt>
                <c:pt idx="17">
                  <c:v>16</c:v>
                </c:pt>
                <c:pt idx="18">
                  <c:v>10</c:v>
                </c:pt>
                <c:pt idx="19">
                  <c:v>7</c:v>
                </c:pt>
                <c:pt idx="20">
                  <c:v>4</c:v>
                </c:pt>
                <c:pt idx="21">
                  <c:v>6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C68-465D-AA8B-80C5BBD5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96160"/>
        <c:axId val="211297336"/>
      </c:lineChart>
      <c:catAx>
        <c:axId val="2112961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7336"/>
        <c:crosses val="autoZero"/>
        <c:auto val="1"/>
        <c:lblAlgn val="ctr"/>
        <c:lblOffset val="100"/>
        <c:tickLblSkip val="2"/>
        <c:noMultiLvlLbl val="0"/>
      </c:catAx>
      <c:valAx>
        <c:axId val="2112973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569596568045278E-2"/>
          <c:y val="0.88359405916477685"/>
          <c:w val="0.87694977371411276"/>
          <c:h val="7.48946852800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Daily Vehicle Class Distribution</a:t>
            </a:r>
          </a:p>
        </c:rich>
      </c:tx>
      <c:layout>
        <c:manualLayout>
          <c:xMode val="edge"/>
          <c:yMode val="edge"/>
          <c:x val="0.34056309897480064"/>
          <c:y val="3.73823794413758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'Classed Summary'!$J$9:$P$9</c:f>
              <c:strCache>
                <c:ptCount val="7"/>
                <c:pt idx="0">
                  <c:v>Southbound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'Classed Summary'!$C$10:$G$10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Summary'!$R$5:$V$5</c:f>
              <c:numCache>
                <c:formatCode>0</c:formatCode>
                <c:ptCount val="5"/>
                <c:pt idx="0">
                  <c:v>4</c:v>
                </c:pt>
                <c:pt idx="1">
                  <c:v>236</c:v>
                </c:pt>
                <c:pt idx="2">
                  <c:v>39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7E-4C83-907F-8E167C6A6EA8}"/>
            </c:ext>
          </c:extLst>
        </c:ser>
        <c:ser>
          <c:idx val="0"/>
          <c:order val="1"/>
          <c:tx>
            <c:strRef>
              <c:f>'Classed Summary'!$B$9:$H$9</c:f>
              <c:strCache>
                <c:ptCount val="7"/>
                <c:pt idx="0">
                  <c:v>Northbound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'Classed Summary'!$C$10:$G$10</c:f>
              <c:strCache>
                <c:ptCount val="5"/>
                <c:pt idx="0">
                  <c:v>PC/MC</c:v>
                </c:pt>
                <c:pt idx="1">
                  <c:v>CAR/LGV</c:v>
                </c:pt>
                <c:pt idx="2">
                  <c:v>OGV1 &amp; PSV 2Axle</c:v>
                </c:pt>
                <c:pt idx="3">
                  <c:v>OGV1 &amp; PSV 3 Axle</c:v>
                </c:pt>
                <c:pt idx="4">
                  <c:v>OGV2</c:v>
                </c:pt>
              </c:strCache>
            </c:strRef>
          </c:cat>
          <c:val>
            <c:numRef>
              <c:f>'Classed Summary'!$R$4:$V$4</c:f>
              <c:numCache>
                <c:formatCode>0</c:formatCode>
                <c:ptCount val="5"/>
                <c:pt idx="0">
                  <c:v>3</c:v>
                </c:pt>
                <c:pt idx="1">
                  <c:v>214</c:v>
                </c:pt>
                <c:pt idx="2">
                  <c:v>56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E-407B-B6E8-6C1660A2A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11298904"/>
        <c:axId val="211298512"/>
      </c:barChart>
      <c:valAx>
        <c:axId val="211298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98904"/>
        <c:crosses val="max"/>
        <c:crossBetween val="between"/>
      </c:valAx>
      <c:catAx>
        <c:axId val="211298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2985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Speed</a:t>
            </a:r>
            <a:r>
              <a:rPr lang="en-GB" baseline="0"/>
              <a:t> Statistics (mph)</a:t>
            </a:r>
            <a:endParaRPr lang="en-GB"/>
          </a:p>
        </c:rich>
      </c:tx>
      <c:layout>
        <c:manualLayout>
          <c:xMode val="edge"/>
          <c:yMode val="edge"/>
          <c:x val="0.34056309897480064"/>
          <c:y val="3.7382379441375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1B1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DC6-473E-99CE-2429F38FF2B2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DC6-473E-99CE-2429F38FF2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'Speed Summary'!$R$3:$T$3</c:f>
              <c:strCache>
                <c:ptCount val="3"/>
                <c:pt idx="0">
                  <c:v>Avg</c:v>
                </c:pt>
                <c:pt idx="1">
                  <c:v>85th</c:v>
                </c:pt>
                <c:pt idx="2">
                  <c:v>95th</c:v>
                </c:pt>
              </c:strCache>
            </c:strRef>
          </c:cat>
          <c:val>
            <c:numRef>
              <c:f>'Speed Summary'!$R$4:$T$4</c:f>
              <c:numCache>
                <c:formatCode>General</c:formatCode>
                <c:ptCount val="3"/>
                <c:pt idx="0">
                  <c:v>22.9</c:v>
                </c:pt>
                <c:pt idx="1">
                  <c:v>31.7</c:v>
                </c:pt>
                <c:pt idx="2">
                  <c:v>34.799999999999997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E-407B-B6E8-6C1660A2AC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58402280"/>
        <c:axId val="38641552"/>
      </c:barChart>
      <c:catAx>
        <c:axId val="55840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1552"/>
        <c:crosses val="autoZero"/>
        <c:auto val="1"/>
        <c:lblAlgn val="ctr"/>
        <c:lblOffset val="100"/>
        <c:noMultiLvlLbl val="0"/>
      </c:catAx>
      <c:valAx>
        <c:axId val="3864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402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Speed</a:t>
            </a:r>
            <a:r>
              <a:rPr lang="en-GB" baseline="0"/>
              <a:t> Percentages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FF-4A7A-A772-B66E7AD9F24C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FF-4A7A-A772-B66E7AD9F2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'Speed Summary'!$U$3:$W$3</c:f>
              <c:strCache>
                <c:ptCount val="3"/>
                <c:pt idx="0">
                  <c:v>% &gt;PSL</c:v>
                </c:pt>
                <c:pt idx="1">
                  <c:v>% ACPO</c:v>
                </c:pt>
                <c:pt idx="2">
                  <c:v>% DFT</c:v>
                </c:pt>
              </c:strCache>
            </c:strRef>
          </c:cat>
          <c:val>
            <c:numRef>
              <c:f>'Speed Summary'!$U$4:$W$4</c:f>
              <c:numCache>
                <c:formatCode>0.0%</c:formatCode>
                <c:ptCount val="3"/>
                <c:pt idx="0">
                  <c:v>0.22103386809269163</c:v>
                </c:pt>
                <c:pt idx="1">
                  <c:v>4.0998217468805706E-2</c:v>
                </c:pt>
                <c:pt idx="2">
                  <c:v>1.7825311942959001E-3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0-4A80-B607-8966CA59C4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642728"/>
        <c:axId val="38641944"/>
      </c:barChart>
      <c:catAx>
        <c:axId val="38642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1944"/>
        <c:crosses val="autoZero"/>
        <c:auto val="1"/>
        <c:lblAlgn val="ctr"/>
        <c:lblOffset val="100"/>
        <c:noMultiLvlLbl val="0"/>
      </c:catAx>
      <c:valAx>
        <c:axId val="38641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42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3" dropStyle="combo" dx="22" fmlaLink="$O$7" fmlaRange="$AB$9:$AB$11" noThreeD="1" sel="3" val="0"/>
</file>

<file path=xl/ctrlProps/ctrlProp2.xml><?xml version="1.0" encoding="utf-8"?>
<formControlPr xmlns="http://schemas.microsoft.com/office/spreadsheetml/2009/9/main" objectType="Drop" dropLines="3" dropStyle="combo" dx="22" fmlaLink="$O$7" fmlaRange="$AB$9:$AB$11" noThreeD="1" sel="3" val="0"/>
</file>

<file path=xl/ctrlProps/ctrlProp3.xml><?xml version="1.0" encoding="utf-8"?>
<formControlPr xmlns="http://schemas.microsoft.com/office/spreadsheetml/2009/9/main" objectType="Drop" dropLines="9" dropStyle="combo" dx="22" fmlaLink="$AO$4" fmlaRange="$AZ$1:$AZ$9" noThreeD="1" sel="1" val="0"/>
</file>

<file path=xl/ctrlProps/ctrlProp4.xml><?xml version="1.0" encoding="utf-8"?>
<formControlPr xmlns="http://schemas.microsoft.com/office/spreadsheetml/2009/9/main" objectType="Drop" dropLines="3" dropStyle="combo" dx="22" fmlaLink="$AP$4" fmlaRange="$BA$1:$BA$3" noThreeD="1" sel="3" val="0"/>
</file>

<file path=xl/ctrlProps/ctrlProp5.xml><?xml version="1.0" encoding="utf-8"?>
<formControlPr xmlns="http://schemas.microsoft.com/office/spreadsheetml/2009/9/main" objectType="Drop" dropLines="9" dropStyle="combo" dx="22" fmlaLink="$O$4" fmlaRange="$B$11:$B$19" noThreeD="1" sel="1" val="0"/>
</file>

<file path=xl/ctrlProps/ctrlProp6.xml><?xml version="1.0" encoding="utf-8"?>
<formControlPr xmlns="http://schemas.microsoft.com/office/spreadsheetml/2009/9/main" objectType="Drop" dropLines="9" dropStyle="combo" dx="22" fmlaLink="$W$4" fmlaRange="$AI$1:$AI$9" noThreeD="1" sel="1" val="0"/>
</file>

<file path=xl/ctrlProps/ctrlProp7.xml><?xml version="1.0" encoding="utf-8"?>
<formControlPr xmlns="http://schemas.microsoft.com/office/spreadsheetml/2009/9/main" objectType="Drop" dropLines="3" dropStyle="combo" dx="22" fmlaLink="$X$4" fmlaRange="$AJ$1:$AJ$3" noThreeD="1" sel="3" val="0"/>
</file>

<file path=xl/ctrlProps/ctrlProp8.xml><?xml version="1.0" encoding="utf-8"?>
<formControlPr xmlns="http://schemas.microsoft.com/office/spreadsheetml/2009/9/main" objectType="Drop" dropLines="9" dropStyle="combo" dx="22" fmlaLink="$O$4" fmlaRange="$B$12:$B$20" noThreeD="1" sel="1" val="0"/>
</file>

<file path=xl/ctrlProps/ctrlProp9.xml><?xml version="1.0" encoding="utf-8"?>
<formControlPr xmlns="http://schemas.microsoft.com/office/spreadsheetml/2009/9/main" objectType="Drop" dropLines="3" dropStyle="combo" dx="22" fmlaLink="$P$4" fmlaRange="$AB$9:$AB$11" noThreeD="1" sel="3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2.xml"/><Relationship Id="rId7" Type="http://schemas.openxmlformats.org/officeDocument/2006/relationships/image" Target="../media/image4.png"/><Relationship Id="rId12" Type="http://schemas.openxmlformats.org/officeDocument/2006/relationships/image" Target="../media/image9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11" Type="http://schemas.openxmlformats.org/officeDocument/2006/relationships/image" Target="../media/image8.png"/><Relationship Id="rId5" Type="http://schemas.openxmlformats.org/officeDocument/2006/relationships/image" Target="../media/image2.jpeg"/><Relationship Id="rId10" Type="http://schemas.openxmlformats.org/officeDocument/2006/relationships/image" Target="../media/image7.jpg"/><Relationship Id="rId4" Type="http://schemas.openxmlformats.org/officeDocument/2006/relationships/chart" Target="../charts/chart3.xml"/><Relationship Id="rId9" Type="http://schemas.openxmlformats.org/officeDocument/2006/relationships/image" Target="../media/image6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1465334</xdr:colOff>
      <xdr:row>12</xdr:row>
      <xdr:rowOff>99575</xdr:rowOff>
    </xdr:from>
    <xdr:to>
      <xdr:col>6</xdr:col>
      <xdr:colOff>778567</xdr:colOff>
      <xdr:row>15</xdr:row>
      <xdr:rowOff>99390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>
          <a:grpSpLocks noChangeAspect="1"/>
        </xdr:cNvGrpSpPr>
      </xdr:nvGrpSpPr>
      <xdr:grpSpPr>
        <a:xfrm>
          <a:off x="4236922" y="2669457"/>
          <a:ext cx="852174" cy="806639"/>
          <a:chOff x="9734396" y="1977631"/>
          <a:chExt cx="924205" cy="990599"/>
        </a:xfrm>
      </xdr:grpSpPr>
      <xdr:pic>
        <xdr:nvPicPr>
          <xdr:cNvPr id="44" name="Picture 43" descr="Screen Clipping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753600" y="1981200"/>
            <a:ext cx="905001" cy="971686"/>
          </a:xfrm>
          <a:prstGeom prst="rect">
            <a:avLst/>
          </a:prstGeom>
          <a:ln>
            <a:noFill/>
          </a:ln>
        </xdr:spPr>
      </xdr:pic>
      <xdr:sp macro="" textlink="$U$6">
        <xdr:nvSpPr>
          <xdr:cNvPr id="45" name="TextBox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9734396" y="1977631"/>
            <a:ext cx="923926" cy="9905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2A923B2A-750D-4874-A430-201A3BA88094}" type="TxLink">
              <a:rPr lang="en-US" sz="1800" b="1" i="0" u="none" strike="noStrike">
                <a:solidFill>
                  <a:srgbClr val="000000"/>
                </a:solidFill>
                <a:latin typeface="Calibri"/>
                <a:ea typeface="Tahoma" panose="020B0604030504040204" pitchFamily="34" charset="0"/>
                <a:cs typeface="Calibri"/>
              </a:rPr>
              <a:pPr algn="ctr"/>
              <a:t>30</a:t>
            </a:fld>
            <a:endParaRPr lang="en-GB" sz="1800" b="1">
              <a:latin typeface="Arial" panose="020B0604020202020204" pitchFamily="34" charset="0"/>
              <a:ea typeface="Tahoma" panose="020B060403050404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15</xdr:col>
      <xdr:colOff>182230</xdr:colOff>
      <xdr:row>18</xdr:row>
      <xdr:rowOff>123264</xdr:rowOff>
    </xdr:from>
    <xdr:to>
      <xdr:col>15</xdr:col>
      <xdr:colOff>313764</xdr:colOff>
      <xdr:row>19</xdr:row>
      <xdr:rowOff>17608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 bwMode="auto">
        <a:xfrm flipH="1">
          <a:off x="9550348" y="4538382"/>
          <a:ext cx="131534" cy="118461"/>
        </a:xfrm>
        <a:prstGeom prst="line">
          <a:avLst/>
        </a:prstGeom>
        <a:ln w="28575">
          <a:solidFill>
            <a:srgbClr val="141B4D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303039</xdr:colOff>
      <xdr:row>17</xdr:row>
      <xdr:rowOff>235323</xdr:rowOff>
    </xdr:from>
    <xdr:to>
      <xdr:col>15</xdr:col>
      <xdr:colOff>896470</xdr:colOff>
      <xdr:row>18</xdr:row>
      <xdr:rowOff>117813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9682363" y="4303058"/>
          <a:ext cx="593431" cy="229873"/>
        </a:xfrm>
        <a:prstGeom prst="rect">
          <a:avLst/>
        </a:prstGeom>
        <a:ln>
          <a:solidFill>
            <a:srgbClr val="141B4D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sz="1200"/>
            <a:t>ATC</a:t>
          </a:r>
          <a:r>
            <a:rPr lang="en-US" sz="1200" baseline="0"/>
            <a:t> 01</a:t>
          </a:r>
          <a:endParaRPr lang="en-US" sz="1200"/>
        </a:p>
      </xdr:txBody>
    </xdr:sp>
    <xdr:clientData/>
  </xdr:twoCellAnchor>
  <xdr:twoCellAnchor>
    <xdr:from>
      <xdr:col>0</xdr:col>
      <xdr:colOff>95250</xdr:colOff>
      <xdr:row>8</xdr:row>
      <xdr:rowOff>0</xdr:rowOff>
    </xdr:from>
    <xdr:to>
      <xdr:col>5</xdr:col>
      <xdr:colOff>1375832</xdr:colOff>
      <xdr:row>15</xdr:row>
      <xdr:rowOff>208489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16</xdr:row>
      <xdr:rowOff>9525</xdr:rowOff>
    </xdr:from>
    <xdr:to>
      <xdr:col>5</xdr:col>
      <xdr:colOff>1375832</xdr:colOff>
      <xdr:row>24</xdr:row>
      <xdr:rowOff>160864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89792</xdr:colOff>
      <xdr:row>7</xdr:row>
      <xdr:rowOff>189623</xdr:rowOff>
    </xdr:from>
    <xdr:to>
      <xdr:col>21</xdr:col>
      <xdr:colOff>58825</xdr:colOff>
      <xdr:row>13</xdr:row>
      <xdr:rowOff>368991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10529192" y="1123073"/>
          <a:ext cx="3750458" cy="2198668"/>
        </a:xfrm>
        <a:prstGeom prst="rect">
          <a:avLst/>
        </a:prstGeom>
        <a:noFill/>
        <a:ln w="9525" cap="flat" cmpd="sng" algn="ctr">
          <a:solidFill>
            <a:sysClr val="window" lastClr="FFFFFF">
              <a:lumMod val="85000"/>
            </a:sys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16</xdr:col>
      <xdr:colOff>20705</xdr:colOff>
      <xdr:row>7</xdr:row>
      <xdr:rowOff>122998</xdr:rowOff>
    </xdr:from>
    <xdr:to>
      <xdr:col>19</xdr:col>
      <xdr:colOff>689873</xdr:colOff>
      <xdr:row>13</xdr:row>
      <xdr:rowOff>326054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60030</xdr:colOff>
      <xdr:row>8</xdr:row>
      <xdr:rowOff>53289</xdr:rowOff>
    </xdr:from>
    <xdr:to>
      <xdr:col>21</xdr:col>
      <xdr:colOff>68745</xdr:colOff>
      <xdr:row>8</xdr:row>
      <xdr:rowOff>297211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499430" y="1177239"/>
          <a:ext cx="3790140" cy="24392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rgbClr val="595959"/>
              </a:solidFill>
              <a:effectLst/>
              <a:uLnTx/>
              <a:uFillTx/>
              <a:latin typeface="+mn-lt"/>
              <a:ea typeface="Tahoma" panose="020B0604030504040204" pitchFamily="34" charset="0"/>
              <a:cs typeface="Tahoma" panose="020B0604030504040204" pitchFamily="34" charset="0"/>
            </a:rPr>
            <a:t>Traffic Composition by Class - Total Surveyed Vehicles</a:t>
          </a:r>
        </a:p>
      </xdr:txBody>
    </xdr:sp>
    <xdr:clientData/>
  </xdr:twoCellAnchor>
  <xdr:twoCellAnchor>
    <xdr:from>
      <xdr:col>20</xdr:col>
      <xdr:colOff>232730</xdr:colOff>
      <xdr:row>9</xdr:row>
      <xdr:rowOff>84556</xdr:rowOff>
    </xdr:from>
    <xdr:to>
      <xdr:col>20</xdr:col>
      <xdr:colOff>1018250</xdr:colOff>
      <xdr:row>13</xdr:row>
      <xdr:rowOff>257544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3052259" y="1541321"/>
          <a:ext cx="785520" cy="1667105"/>
          <a:chOff x="13072430" y="1541881"/>
          <a:chExt cx="785520" cy="1668413"/>
        </a:xfrm>
      </xdr:grpSpPr>
      <xdr:grpSp>
        <xdr:nvGrpSpPr>
          <xdr:cNvPr id="61" name="Group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GrpSpPr/>
        </xdr:nvGrpSpPr>
        <xdr:grpSpPr>
          <a:xfrm>
            <a:off x="13072430" y="1541881"/>
            <a:ext cx="785520" cy="1668413"/>
            <a:chOff x="7757202" y="1733571"/>
            <a:chExt cx="758092" cy="1669634"/>
          </a:xfrm>
        </xdr:grpSpPr>
        <xdr:pic>
          <xdr:nvPicPr>
            <xdr:cNvPr id="64" name="Picture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duotone>
                <a:srgbClr val="4BACC6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38239"/>
            <a:stretch/>
          </xdr:blipFill>
          <xdr:spPr>
            <a:xfrm>
              <a:off x="7784031" y="3134605"/>
              <a:ext cx="707735" cy="268600"/>
            </a:xfrm>
            <a:prstGeom prst="rect">
              <a:avLst/>
            </a:prstGeom>
          </xdr:spPr>
        </xdr:pic>
        <xdr:pic>
          <xdr:nvPicPr>
            <xdr:cNvPr id="65" name="Picture 64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>
              <a:duotone>
                <a:srgbClr val="8064A2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56" t="42742" r="46197" b="46236"/>
            <a:stretch/>
          </xdr:blipFill>
          <xdr:spPr>
            <a:xfrm>
              <a:off x="7757202" y="2779925"/>
              <a:ext cx="758092" cy="268858"/>
            </a:xfrm>
            <a:prstGeom prst="rect">
              <a:avLst/>
            </a:prstGeom>
          </xdr:spPr>
        </xdr:pic>
        <xdr:pic>
          <xdr:nvPicPr>
            <xdr:cNvPr id="66" name="Picture 65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>
              <a:duotone>
                <a:srgbClr val="4F81BD">
                  <a:shade val="45000"/>
                  <a:satMod val="135000"/>
                </a:srgb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r="74958" b="90457"/>
            <a:stretch/>
          </xdr:blipFill>
          <xdr:spPr>
            <a:xfrm>
              <a:off x="7774516" y="1733571"/>
              <a:ext cx="295275" cy="219075"/>
            </a:xfrm>
            <a:prstGeom prst="rect">
              <a:avLst/>
            </a:prstGeom>
            <a:noFill/>
            <a:ln>
              <a:noFill/>
            </a:ln>
          </xdr:spPr>
        </xdr:pic>
      </xdr:grpSp>
      <xdr:pic>
        <xdr:nvPicPr>
          <xdr:cNvPr id="56" name="Picture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146" t="30299" r="18534" b="27230"/>
          <a:stretch/>
        </xdr:blipFill>
        <xdr:spPr>
          <a:xfrm>
            <a:off x="13492962" y="1599004"/>
            <a:ext cx="278074" cy="179868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20</xdr:col>
      <xdr:colOff>190500</xdr:colOff>
      <xdr:row>11</xdr:row>
      <xdr:rowOff>57150</xdr:rowOff>
    </xdr:from>
    <xdr:to>
      <xdr:col>20</xdr:col>
      <xdr:colOff>828675</xdr:colOff>
      <xdr:row>11</xdr:row>
      <xdr:rowOff>333375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2247900"/>
          <a:ext cx="63817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219075</xdr:colOff>
      <xdr:row>10</xdr:row>
      <xdr:rowOff>114300</xdr:rowOff>
    </xdr:from>
    <xdr:to>
      <xdr:col>20</xdr:col>
      <xdr:colOff>781050</xdr:colOff>
      <xdr:row>10</xdr:row>
      <xdr:rowOff>304800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8775" y="1952625"/>
          <a:ext cx="561975" cy="190500"/>
        </a:xfrm>
        <a:prstGeom prst="rect">
          <a:avLst/>
        </a:prstGeom>
      </xdr:spPr>
    </xdr:pic>
    <xdr:clientData/>
  </xdr:twoCellAnchor>
  <xdr:twoCellAnchor editAs="oneCell">
    <xdr:from>
      <xdr:col>20</xdr:col>
      <xdr:colOff>857250</xdr:colOff>
      <xdr:row>10</xdr:row>
      <xdr:rowOff>9525</xdr:rowOff>
    </xdr:from>
    <xdr:to>
      <xdr:col>20</xdr:col>
      <xdr:colOff>1323975</xdr:colOff>
      <xdr:row>10</xdr:row>
      <xdr:rowOff>295275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6950" y="1847850"/>
          <a:ext cx="466725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134470</xdr:colOff>
      <xdr:row>6</xdr:row>
      <xdr:rowOff>123264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2151529" cy="930088"/>
        </a:xfrm>
        <a:prstGeom prst="rect">
          <a:avLst/>
        </a:prstGeom>
      </xdr:spPr>
    </xdr:pic>
    <xdr:clientData/>
  </xdr:twoCellAnchor>
  <xdr:twoCellAnchor editAs="oneCell">
    <xdr:from>
      <xdr:col>13</xdr:col>
      <xdr:colOff>11207</xdr:colOff>
      <xdr:row>15</xdr:row>
      <xdr:rowOff>0</xdr:rowOff>
    </xdr:from>
    <xdr:to>
      <xdr:col>18</xdr:col>
      <xdr:colOff>313764</xdr:colOff>
      <xdr:row>24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36325" y="3384176"/>
          <a:ext cx="2969557" cy="2554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71438</xdr:colOff>
      <xdr:row>7</xdr:row>
      <xdr:rowOff>440532</xdr:rowOff>
    </xdr:from>
    <xdr:to>
      <xdr:col>25</xdr:col>
      <xdr:colOff>440531</xdr:colOff>
      <xdr:row>38</xdr:row>
      <xdr:rowOff>189177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38100</xdr:rowOff>
        </xdr:from>
        <xdr:to>
          <xdr:col>4</xdr:col>
          <xdr:colOff>133350</xdr:colOff>
          <xdr:row>7</xdr:row>
          <xdr:rowOff>400050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1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56029</xdr:colOff>
      <xdr:row>0</xdr:row>
      <xdr:rowOff>0</xdr:rowOff>
    </xdr:from>
    <xdr:to>
      <xdr:col>4</xdr:col>
      <xdr:colOff>489682</xdr:colOff>
      <xdr:row>6</xdr:row>
      <xdr:rowOff>89647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29" y="0"/>
          <a:ext cx="2540359" cy="109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140229</xdr:colOff>
      <xdr:row>7</xdr:row>
      <xdr:rowOff>466990</xdr:rowOff>
    </xdr:from>
    <xdr:to>
      <xdr:col>26</xdr:col>
      <xdr:colOff>514614</xdr:colOff>
      <xdr:row>39</xdr:row>
      <xdr:rowOff>11906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584200</xdr:colOff>
          <xdr:row>7</xdr:row>
          <xdr:rowOff>69850</xdr:rowOff>
        </xdr:from>
        <xdr:to>
          <xdr:col>4</xdr:col>
          <xdr:colOff>76200</xdr:colOff>
          <xdr:row>7</xdr:row>
          <xdr:rowOff>431800</xdr:rowOff>
        </xdr:to>
        <xdr:sp macro="" textlink="">
          <xdr:nvSpPr>
            <xdr:cNvPr id="16385" name="Drop Dow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2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22411</xdr:colOff>
      <xdr:row>0</xdr:row>
      <xdr:rowOff>44824</xdr:rowOff>
    </xdr:from>
    <xdr:to>
      <xdr:col>4</xdr:col>
      <xdr:colOff>456064</xdr:colOff>
      <xdr:row>6</xdr:row>
      <xdr:rowOff>134471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11" y="44824"/>
          <a:ext cx="2540359" cy="109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57150</xdr:rowOff>
        </xdr:from>
        <xdr:to>
          <xdr:col>7</xdr:col>
          <xdr:colOff>95250</xdr:colOff>
          <xdr:row>10</xdr:row>
          <xdr:rowOff>133350</xdr:rowOff>
        </xdr:to>
        <xdr:sp macro="" textlink="">
          <xdr:nvSpPr>
            <xdr:cNvPr id="20481" name="Drop Dow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8</xdr:row>
          <xdr:rowOff>69850</xdr:rowOff>
        </xdr:from>
        <xdr:to>
          <xdr:col>10</xdr:col>
          <xdr:colOff>355600</xdr:colOff>
          <xdr:row>10</xdr:row>
          <xdr:rowOff>133350</xdr:rowOff>
        </xdr:to>
        <xdr:sp macro="" textlink="">
          <xdr:nvSpPr>
            <xdr:cNvPr id="20482" name="Drop Dow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3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126999</xdr:colOff>
      <xdr:row>11</xdr:row>
      <xdr:rowOff>116416</xdr:rowOff>
    </xdr:from>
    <xdr:to>
      <xdr:col>29</xdr:col>
      <xdr:colOff>229937</xdr:colOff>
      <xdr:row>24</xdr:row>
      <xdr:rowOff>179916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49" y="1936749"/>
          <a:ext cx="6463521" cy="2370667"/>
        </a:xfrm>
        <a:prstGeom prst="rect">
          <a:avLst/>
        </a:prstGeom>
      </xdr:spPr>
    </xdr:pic>
    <xdr:clientData/>
  </xdr:twoCellAnchor>
  <xdr:twoCellAnchor editAs="oneCell">
    <xdr:from>
      <xdr:col>1</xdr:col>
      <xdr:colOff>33618</xdr:colOff>
      <xdr:row>0</xdr:row>
      <xdr:rowOff>78441</xdr:rowOff>
    </xdr:from>
    <xdr:to>
      <xdr:col>6</xdr:col>
      <xdr:colOff>97477</xdr:colOff>
      <xdr:row>6</xdr:row>
      <xdr:rowOff>168088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18" y="78441"/>
          <a:ext cx="2540359" cy="109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310623</xdr:colOff>
      <xdr:row>21</xdr:row>
      <xdr:rowOff>128057</xdr:rowOff>
    </xdr:from>
    <xdr:to>
      <xdr:col>21</xdr:col>
      <xdr:colOff>229660</xdr:colOff>
      <xdr:row>38</xdr:row>
      <xdr:rowOff>51858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20</xdr:row>
          <xdr:rowOff>50800</xdr:rowOff>
        </xdr:from>
        <xdr:to>
          <xdr:col>2</xdr:col>
          <xdr:colOff>698500</xdr:colOff>
          <xdr:row>22</xdr:row>
          <xdr:rowOff>31750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56029</xdr:rowOff>
    </xdr:from>
    <xdr:to>
      <xdr:col>3</xdr:col>
      <xdr:colOff>366418</xdr:colOff>
      <xdr:row>6</xdr:row>
      <xdr:rowOff>145676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029"/>
          <a:ext cx="2540359" cy="1098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69850</xdr:rowOff>
        </xdr:from>
        <xdr:to>
          <xdr:col>7</xdr:col>
          <xdr:colOff>114300</xdr:colOff>
          <xdr:row>9</xdr:row>
          <xdr:rowOff>50800</xdr:rowOff>
        </xdr:to>
        <xdr:sp macro="" textlink="">
          <xdr:nvSpPr>
            <xdr:cNvPr id="18434" name="Drop Down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5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7</xdr:row>
          <xdr:rowOff>69850</xdr:rowOff>
        </xdr:from>
        <xdr:to>
          <xdr:col>10</xdr:col>
          <xdr:colOff>381000</xdr:colOff>
          <xdr:row>9</xdr:row>
          <xdr:rowOff>50800</xdr:rowOff>
        </xdr:to>
        <xdr:sp macro="" textlink="">
          <xdr:nvSpPr>
            <xdr:cNvPr id="18435" name="Drop Down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05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11206</xdr:rowOff>
    </xdr:from>
    <xdr:to>
      <xdr:col>5</xdr:col>
      <xdr:colOff>433653</xdr:colOff>
      <xdr:row>6</xdr:row>
      <xdr:rowOff>100853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206"/>
          <a:ext cx="2540359" cy="109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14288</xdr:colOff>
      <xdr:row>20</xdr:row>
      <xdr:rowOff>171450</xdr:rowOff>
    </xdr:from>
    <xdr:to>
      <xdr:col>20</xdr:col>
      <xdr:colOff>590551</xdr:colOff>
      <xdr:row>34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</xdr:colOff>
      <xdr:row>20</xdr:row>
      <xdr:rowOff>161925</xdr:rowOff>
    </xdr:from>
    <xdr:to>
      <xdr:col>12</xdr:col>
      <xdr:colOff>571500</xdr:colOff>
      <xdr:row>34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0</xdr:rowOff>
        </xdr:from>
        <xdr:to>
          <xdr:col>3</xdr:col>
          <xdr:colOff>69850</xdr:colOff>
          <xdr:row>25</xdr:row>
          <xdr:rowOff>171450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21</xdr:row>
          <xdr:rowOff>57150</xdr:rowOff>
        </xdr:from>
        <xdr:to>
          <xdr:col>3</xdr:col>
          <xdr:colOff>69850</xdr:colOff>
          <xdr:row>23</xdr:row>
          <xdr:rowOff>38100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6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33618</xdr:rowOff>
    </xdr:from>
    <xdr:to>
      <xdr:col>3</xdr:col>
      <xdr:colOff>545712</xdr:colOff>
      <xdr:row>6</xdr:row>
      <xdr:rowOff>123265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618"/>
          <a:ext cx="2540359" cy="109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hart Scheme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B0F0"/>
      </a:accent1>
      <a:accent2>
        <a:srgbClr val="ED7D31"/>
      </a:accent2>
      <a:accent3>
        <a:srgbClr val="A5A5A5"/>
      </a:accent3>
      <a:accent4>
        <a:srgbClr val="FFC000"/>
      </a:accent4>
      <a:accent5>
        <a:srgbClr val="954F72"/>
      </a:accent5>
      <a:accent6>
        <a:srgbClr val="70AD47"/>
      </a:accent6>
      <a:hlink>
        <a:srgbClr val="0042C7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U31"/>
  <sheetViews>
    <sheetView showGridLines="0" tabSelected="1" topLeftCell="C29" zoomScale="85" zoomScaleNormal="85" workbookViewId="0">
      <selection activeCell="M13" sqref="M13"/>
    </sheetView>
  </sheetViews>
  <sheetFormatPr defaultColWidth="9.1796875" defaultRowHeight="14.5" x14ac:dyDescent="0.35"/>
  <cols>
    <col min="1" max="2" width="9.1796875" style="1"/>
    <col min="3" max="3" width="12.1796875" style="1" customWidth="1"/>
    <col min="4" max="4" width="4.54296875" style="1" customWidth="1"/>
    <col min="5" max="5" width="4.453125" style="1" customWidth="1"/>
    <col min="6" max="6" width="22" style="1" customWidth="1"/>
    <col min="7" max="7" width="12.453125" style="1" customWidth="1"/>
    <col min="8" max="8" width="18.54296875" style="1" customWidth="1"/>
    <col min="9" max="9" width="0.453125" style="1" customWidth="1"/>
    <col min="10" max="10" width="10.08984375" style="1" customWidth="1"/>
    <col min="11" max="11" width="1.7265625" style="1" customWidth="1"/>
    <col min="12" max="12" width="14.54296875" style="1" customWidth="1"/>
    <col min="13" max="13" width="1" style="1" customWidth="1"/>
    <col min="14" max="14" width="14.36328125" style="1" customWidth="1"/>
    <col min="15" max="15" width="1.26953125" style="1" hidden="1" customWidth="1"/>
    <col min="16" max="16" width="12.81640625" style="1" customWidth="1"/>
    <col min="17" max="17" width="11.453125" style="1" customWidth="1"/>
    <col min="18" max="18" width="1.7265625" style="1" customWidth="1"/>
    <col min="19" max="20" width="11.453125" style="1" customWidth="1"/>
    <col min="21" max="21" width="20.7265625" style="1" customWidth="1"/>
    <col min="22" max="16384" width="9.1796875" style="1"/>
  </cols>
  <sheetData>
    <row r="1" spans="1:21" ht="10.5" customHeight="1" x14ac:dyDescent="0.35">
      <c r="C1" s="5"/>
      <c r="D1" s="5"/>
      <c r="E1" s="5"/>
      <c r="F1" s="5"/>
      <c r="G1" s="5"/>
    </row>
    <row r="2" spans="1:21" ht="10.5" customHeight="1" x14ac:dyDescent="0.35">
      <c r="C2" s="5"/>
      <c r="D2" s="5"/>
      <c r="E2" s="109"/>
      <c r="F2" s="5"/>
      <c r="G2" s="5" t="s">
        <v>94</v>
      </c>
      <c r="H2" s="1" t="s">
        <v>95</v>
      </c>
      <c r="Q2" s="110" t="s">
        <v>1</v>
      </c>
      <c r="S2" s="110"/>
      <c r="T2" s="400"/>
      <c r="U2" s="400"/>
    </row>
    <row r="3" spans="1:21" ht="10.5" customHeight="1" x14ac:dyDescent="0.35">
      <c r="C3" s="5"/>
      <c r="D3" s="5"/>
      <c r="E3" s="109"/>
      <c r="F3" s="5"/>
      <c r="G3" s="362">
        <v>52.500629000000004</v>
      </c>
      <c r="H3" s="363">
        <v>-2.5723313999999999</v>
      </c>
      <c r="J3" s="9" t="str">
        <f>CONCATENATE("http://www.google.com/maps/?q=",VALUE(G3),",",VALUE(H3))</f>
        <v>http://www.google.com/maps/?q=52.500629,-2.5723314</v>
      </c>
      <c r="Q3" s="110" t="s">
        <v>2</v>
      </c>
      <c r="S3" s="110"/>
      <c r="T3" s="400"/>
      <c r="U3" s="400" t="s">
        <v>103</v>
      </c>
    </row>
    <row r="4" spans="1:21" ht="10.5" customHeight="1" x14ac:dyDescent="0.35">
      <c r="C4" s="5"/>
      <c r="D4" s="5"/>
      <c r="E4" s="109"/>
      <c r="F4" s="5"/>
      <c r="G4" s="5"/>
      <c r="Q4" s="110" t="s">
        <v>3</v>
      </c>
      <c r="S4" s="110"/>
      <c r="T4" s="400"/>
      <c r="U4" s="401" t="s">
        <v>104</v>
      </c>
    </row>
    <row r="5" spans="1:21" ht="10.5" customHeight="1" x14ac:dyDescent="0.35">
      <c r="C5" s="5"/>
      <c r="D5" s="5"/>
      <c r="E5" s="109"/>
      <c r="F5" s="111"/>
      <c r="G5" s="5"/>
      <c r="Q5" s="110" t="s">
        <v>42</v>
      </c>
      <c r="S5" s="110"/>
      <c r="T5" s="403">
        <v>45224</v>
      </c>
      <c r="U5" s="403"/>
    </row>
    <row r="6" spans="1:21" ht="10.5" customHeight="1" x14ac:dyDescent="0.35">
      <c r="C6" s="5"/>
      <c r="D6" s="5"/>
      <c r="E6" s="5"/>
      <c r="F6" s="5"/>
      <c r="Q6" s="110" t="s">
        <v>66</v>
      </c>
      <c r="U6" s="384">
        <v>30</v>
      </c>
    </row>
    <row r="7" spans="1:21" ht="10.5" customHeight="1" x14ac:dyDescent="0.35">
      <c r="A7" s="2"/>
      <c r="B7" s="2"/>
      <c r="C7" s="112"/>
      <c r="D7" s="112"/>
      <c r="E7" s="112"/>
      <c r="F7" s="112"/>
      <c r="G7" s="2"/>
      <c r="H7" s="2"/>
      <c r="I7" s="2"/>
      <c r="J7" s="2"/>
      <c r="K7" s="2"/>
      <c r="L7" s="2"/>
      <c r="M7" s="2"/>
      <c r="N7" s="2"/>
      <c r="O7" s="2"/>
      <c r="P7" s="2"/>
      <c r="Q7" s="173" t="s">
        <v>93</v>
      </c>
      <c r="R7" s="2"/>
      <c r="S7" s="2"/>
      <c r="T7" s="2"/>
      <c r="U7" s="402" t="str">
        <f>HYPERLINK(J3,G3&amp;", "&amp;H3)</f>
        <v>52.500629, -2.5723314</v>
      </c>
    </row>
    <row r="8" spans="1:21" x14ac:dyDescent="0.35">
      <c r="A8" s="9"/>
      <c r="J8" s="9">
        <v>30</v>
      </c>
      <c r="L8" s="9">
        <f>$U$6</f>
        <v>30</v>
      </c>
      <c r="M8" s="9"/>
      <c r="N8" s="9">
        <f>(L8*1.1)+2</f>
        <v>35</v>
      </c>
      <c r="O8" s="9"/>
      <c r="P8" s="9">
        <f>L8+15</f>
        <v>45</v>
      </c>
    </row>
    <row r="9" spans="1:21" ht="26.25" customHeight="1" x14ac:dyDescent="0.35">
      <c r="A9" s="9"/>
      <c r="G9" s="364" t="s">
        <v>40</v>
      </c>
      <c r="H9" s="365" t="s">
        <v>49</v>
      </c>
      <c r="I9" s="366"/>
      <c r="J9" s="367" t="s">
        <v>50</v>
      </c>
      <c r="K9" s="384"/>
      <c r="L9" s="418" t="s">
        <v>51</v>
      </c>
      <c r="M9" s="419"/>
      <c r="N9" s="419"/>
      <c r="O9" s="419"/>
      <c r="P9" s="420"/>
    </row>
    <row r="10" spans="1:21" ht="30" customHeight="1" x14ac:dyDescent="0.35">
      <c r="G10" s="167" t="str">
        <f>Values!C9</f>
        <v>Northbound</v>
      </c>
      <c r="H10" s="368">
        <f>Values!AD1336</f>
        <v>23.725789724072314</v>
      </c>
      <c r="I10" s="369"/>
      <c r="J10" s="370">
        <f>Values!AE1336</f>
        <v>31.845500000000001</v>
      </c>
      <c r="L10" s="371">
        <f>Values!Y1336</f>
        <v>0.22216936251189334</v>
      </c>
      <c r="M10" s="372"/>
      <c r="N10" s="373">
        <f>Values!AA1336</f>
        <v>6.3273073263558494E-2</v>
      </c>
      <c r="O10" s="374"/>
      <c r="P10" s="375">
        <f>Values!AC1336</f>
        <v>1.902949571836346E-3</v>
      </c>
      <c r="T10" s="399">
        <f ca="1">'Classed Summary'!S21/'Classed Summary'!X21</f>
        <v>2.1479713603818614E-2</v>
      </c>
    </row>
    <row r="11" spans="1:21" ht="27.75" customHeight="1" x14ac:dyDescent="0.35">
      <c r="G11" s="167" t="str">
        <f>Values!M9</f>
        <v>Southbound</v>
      </c>
      <c r="H11" s="368">
        <f>Values!BI1336</f>
        <v>20.712758620689609</v>
      </c>
      <c r="I11" s="369"/>
      <c r="J11" s="370">
        <f>Values!BJ1336</f>
        <v>30.186499999999999</v>
      </c>
      <c r="L11" s="376">
        <f>Values!BD1336</f>
        <v>0.15517241379310345</v>
      </c>
      <c r="M11" s="377"/>
      <c r="N11" s="378">
        <f>Values!BF1336</f>
        <v>3.2088122605363978E-2</v>
      </c>
      <c r="O11" s="379"/>
      <c r="P11" s="380">
        <f>Values!BH1336</f>
        <v>0</v>
      </c>
      <c r="T11" s="399">
        <f ca="1">'Classed Summary'!T21/'Classed Summary'!X21</f>
        <v>0.82100238663484482</v>
      </c>
    </row>
    <row r="12" spans="1:21" ht="30" customHeight="1" x14ac:dyDescent="0.35">
      <c r="G12" s="168" t="s">
        <v>84</v>
      </c>
      <c r="H12" s="381">
        <f>Values!CN1336</f>
        <v>22.224307875894937</v>
      </c>
      <c r="I12" s="382"/>
      <c r="J12" s="383">
        <f>Values!CO1336</f>
        <v>31.016999999999999</v>
      </c>
      <c r="L12" s="376">
        <f>Values!CI1336</f>
        <v>0.18878281622911694</v>
      </c>
      <c r="M12" s="377"/>
      <c r="N12" s="378">
        <f>Values!CK1336</f>
        <v>4.7732696897374693E-2</v>
      </c>
      <c r="O12" s="379"/>
      <c r="P12" s="380">
        <f>Values!CM1336</f>
        <v>9.5465393794749384E-4</v>
      </c>
      <c r="T12" s="399">
        <f ca="1">'Classed Summary'!U21/'Classed Summary'!X21</f>
        <v>0.14248210023866348</v>
      </c>
    </row>
    <row r="13" spans="1:21" ht="30" customHeight="1" x14ac:dyDescent="0.35">
      <c r="G13" s="113"/>
      <c r="H13" s="393" t="s">
        <v>52</v>
      </c>
      <c r="I13" s="394"/>
      <c r="J13" s="393" t="s">
        <v>52</v>
      </c>
      <c r="L13" s="425" t="s">
        <v>86</v>
      </c>
      <c r="M13" s="397"/>
      <c r="N13" s="421" t="str">
        <f>"of vehicles are traveling 10% +2 over PSL ("&amp;N8&amp;"mph)"</f>
        <v>of vehicles are traveling 10% +2 over PSL (35mph)</v>
      </c>
      <c r="O13" s="398"/>
      <c r="P13" s="423" t="str">
        <f>"of vehicles are 15mph over PSL ("&amp;P8&amp;"mph)"</f>
        <v>of vehicles are 15mph over PSL (45mph)</v>
      </c>
      <c r="T13" s="399">
        <f ca="1">'Classed Summary'!V21/'Classed Summary'!X21</f>
        <v>2.6252983293556086E-3</v>
      </c>
    </row>
    <row r="14" spans="1:21" ht="30" customHeight="1" x14ac:dyDescent="0.35">
      <c r="L14" s="426"/>
      <c r="M14" s="395"/>
      <c r="N14" s="422"/>
      <c r="O14" s="396"/>
      <c r="P14" s="424"/>
      <c r="T14" s="399">
        <f ca="1">'Classed Summary'!W21/'Classed Summary'!X21</f>
        <v>1.2410501193317422E-2</v>
      </c>
    </row>
    <row r="15" spans="1:21" ht="3.75" customHeight="1" x14ac:dyDescent="0.35">
      <c r="Q15" s="114"/>
    </row>
    <row r="16" spans="1:21" ht="19.5" customHeight="1" x14ac:dyDescent="0.35">
      <c r="N16" s="115"/>
      <c r="O16" s="30"/>
      <c r="P16" s="30"/>
      <c r="Q16" s="116"/>
      <c r="R16" s="427" t="s">
        <v>64</v>
      </c>
      <c r="S16" s="428"/>
      <c r="T16" s="428"/>
      <c r="U16" s="429"/>
    </row>
    <row r="17" spans="2:21" ht="34.5" customHeight="1" x14ac:dyDescent="0.35">
      <c r="G17" s="385" t="s">
        <v>40</v>
      </c>
      <c r="H17" s="386" t="s">
        <v>55</v>
      </c>
      <c r="I17" s="387"/>
      <c r="J17" s="388" t="s">
        <v>63</v>
      </c>
      <c r="K17" s="410" t="s">
        <v>96</v>
      </c>
      <c r="L17" s="411"/>
      <c r="M17" s="117"/>
      <c r="N17" s="118"/>
      <c r="Q17" s="119"/>
      <c r="R17" s="404" t="s">
        <v>102</v>
      </c>
      <c r="S17" s="405"/>
      <c r="T17" s="405"/>
      <c r="U17" s="406"/>
    </row>
    <row r="18" spans="2:21" ht="27.75" customHeight="1" x14ac:dyDescent="0.55000000000000004">
      <c r="G18" s="120" t="str">
        <f>G10</f>
        <v>Northbound</v>
      </c>
      <c r="H18" s="389">
        <f>Values!J110</f>
        <v>338.80000000000007</v>
      </c>
      <c r="I18" s="161"/>
      <c r="J18" s="390">
        <f>Values!K110</f>
        <v>300.28571428571439</v>
      </c>
      <c r="K18" s="412">
        <f>SUM(Values!C11:I106)</f>
        <v>2102</v>
      </c>
      <c r="L18" s="413"/>
      <c r="M18" s="121"/>
      <c r="N18" s="118"/>
      <c r="Q18" s="119"/>
      <c r="R18" s="404"/>
      <c r="S18" s="405"/>
      <c r="T18" s="405"/>
      <c r="U18" s="406"/>
    </row>
    <row r="19" spans="2:21" ht="17.25" customHeight="1" x14ac:dyDescent="0.55000000000000004">
      <c r="G19" s="122"/>
      <c r="H19" s="162"/>
      <c r="I19" s="161"/>
      <c r="J19" s="163"/>
      <c r="K19" s="164"/>
      <c r="L19" s="165"/>
      <c r="M19" s="123"/>
      <c r="N19" s="118"/>
      <c r="Q19" s="119"/>
      <c r="R19" s="404"/>
      <c r="S19" s="405"/>
      <c r="T19" s="405"/>
      <c r="U19" s="406"/>
    </row>
    <row r="20" spans="2:21" ht="27.75" customHeight="1" x14ac:dyDescent="0.55000000000000004">
      <c r="G20" s="120" t="str">
        <f>G11</f>
        <v>Southbound</v>
      </c>
      <c r="H20" s="389">
        <f>Values!T110</f>
        <v>339.00000000000011</v>
      </c>
      <c r="I20" s="161"/>
      <c r="J20" s="390">
        <f>Values!U110</f>
        <v>298.28571428571422</v>
      </c>
      <c r="K20" s="414">
        <f>SUM(Values!M11:S106)</f>
        <v>2088</v>
      </c>
      <c r="L20" s="415"/>
      <c r="M20" s="124"/>
      <c r="N20" s="118"/>
      <c r="Q20" s="119"/>
      <c r="R20" s="404"/>
      <c r="S20" s="405"/>
      <c r="T20" s="405"/>
      <c r="U20" s="406"/>
    </row>
    <row r="21" spans="2:21" ht="17.25" customHeight="1" x14ac:dyDescent="0.55000000000000004">
      <c r="G21" s="125"/>
      <c r="H21" s="389"/>
      <c r="I21" s="161"/>
      <c r="J21" s="163"/>
      <c r="K21" s="164"/>
      <c r="L21" s="165"/>
      <c r="M21" s="123"/>
      <c r="N21" s="118"/>
      <c r="Q21" s="126"/>
      <c r="R21" s="404"/>
      <c r="S21" s="405"/>
      <c r="T21" s="405"/>
      <c r="U21" s="406"/>
    </row>
    <row r="22" spans="2:21" ht="27.75" customHeight="1" x14ac:dyDescent="0.55000000000000004">
      <c r="G22" s="127" t="s">
        <v>84</v>
      </c>
      <c r="H22" s="391">
        <f>Values!AD110</f>
        <v>677.8</v>
      </c>
      <c r="I22" s="166"/>
      <c r="J22" s="392">
        <f>Values!AE110</f>
        <v>598.57142857142901</v>
      </c>
      <c r="K22" s="416">
        <f>K18+K20</f>
        <v>4190</v>
      </c>
      <c r="L22" s="417"/>
      <c r="M22" s="124"/>
      <c r="N22" s="118"/>
      <c r="Q22" s="126"/>
      <c r="R22" s="404"/>
      <c r="S22" s="405"/>
      <c r="T22" s="405"/>
      <c r="U22" s="406"/>
    </row>
    <row r="23" spans="2:21" x14ac:dyDescent="0.35">
      <c r="N23" s="118"/>
      <c r="Q23" s="126"/>
      <c r="R23" s="404"/>
      <c r="S23" s="405"/>
      <c r="T23" s="405"/>
      <c r="U23" s="406"/>
    </row>
    <row r="24" spans="2:21" x14ac:dyDescent="0.35">
      <c r="N24" s="128"/>
      <c r="O24" s="2"/>
      <c r="P24" s="2"/>
      <c r="Q24" s="129"/>
      <c r="R24" s="407"/>
      <c r="S24" s="408"/>
      <c r="T24" s="408"/>
      <c r="U24" s="409"/>
    </row>
    <row r="28" spans="2:21" x14ac:dyDescent="0.35">
      <c r="B28" s="6" t="s">
        <v>97</v>
      </c>
    </row>
    <row r="30" spans="2:21" x14ac:dyDescent="0.35">
      <c r="B30" s="1" t="s">
        <v>98</v>
      </c>
    </row>
    <row r="31" spans="2:21" x14ac:dyDescent="0.35">
      <c r="B31" s="1" t="s">
        <v>99</v>
      </c>
    </row>
  </sheetData>
  <mergeCells count="11">
    <mergeCell ref="T5:U5"/>
    <mergeCell ref="R17:U24"/>
    <mergeCell ref="K17:L17"/>
    <mergeCell ref="K18:L18"/>
    <mergeCell ref="K20:L20"/>
    <mergeCell ref="K22:L22"/>
    <mergeCell ref="L9:P9"/>
    <mergeCell ref="N13:N14"/>
    <mergeCell ref="P13:P14"/>
    <mergeCell ref="L13:L14"/>
    <mergeCell ref="R16:U16"/>
  </mergeCells>
  <conditionalFormatting sqref="G2">
    <cfRule type="expression" dxfId="10" priority="2">
      <formula>$G$3&lt;&gt;""</formula>
    </cfRule>
  </conditionalFormatting>
  <conditionalFormatting sqref="G3">
    <cfRule type="expression" dxfId="9" priority="4">
      <formula>$G$3&lt;&gt;""</formula>
    </cfRule>
  </conditionalFormatting>
  <conditionalFormatting sqref="H2">
    <cfRule type="expression" dxfId="8" priority="1">
      <formula>$H$3&lt;&gt;""</formula>
    </cfRule>
  </conditionalFormatting>
  <conditionalFormatting sqref="H3">
    <cfRule type="expression" dxfId="7" priority="3">
      <formula>$H$3&lt;&gt;""</formula>
    </cfRule>
  </conditionalFormatting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CE210"/>
  <sheetViews>
    <sheetView zoomScale="85" zoomScaleNormal="85" workbookViewId="0">
      <pane ySplit="11" topLeftCell="A12" activePane="bottomLeft" state="frozen"/>
      <selection pane="bottomLeft" activeCell="A12" sqref="A12"/>
    </sheetView>
  </sheetViews>
  <sheetFormatPr defaultColWidth="9.1796875" defaultRowHeight="14.5" x14ac:dyDescent="0.35"/>
  <cols>
    <col min="1" max="1" width="2.7265625" style="1" customWidth="1"/>
    <col min="2" max="2" width="9.1796875" style="1"/>
    <col min="3" max="10" width="9.81640625" style="1" customWidth="1"/>
    <col min="11" max="11" width="10" style="1" customWidth="1"/>
    <col min="12" max="12" width="1.453125" style="1" customWidth="1"/>
    <col min="13" max="21" width="9.81640625" style="1" customWidth="1"/>
    <col min="22" max="22" width="2.26953125" style="1" customWidth="1"/>
    <col min="23" max="31" width="9.81640625" style="1" customWidth="1"/>
    <col min="32" max="16384" width="9.1796875" style="1"/>
  </cols>
  <sheetData>
    <row r="1" spans="1:83" ht="13.5" customHeight="1" x14ac:dyDescent="0.35">
      <c r="B1" s="10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</row>
    <row r="2" spans="1:83" ht="13.5" customHeight="1" x14ac:dyDescent="0.35">
      <c r="B2" s="10"/>
      <c r="C2" s="46"/>
      <c r="D2" s="46"/>
      <c r="E2" s="46"/>
      <c r="F2" s="46"/>
      <c r="G2" s="46"/>
      <c r="H2" s="46"/>
      <c r="I2" s="3" t="s">
        <v>1</v>
      </c>
      <c r="J2" s="433">
        <f>Dashboard!$U$2</f>
        <v>0</v>
      </c>
      <c r="K2" s="433"/>
      <c r="L2" s="433"/>
      <c r="M2" s="433"/>
      <c r="N2" s="433"/>
      <c r="O2" s="433"/>
      <c r="P2" s="433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83" ht="13.5" customHeight="1" x14ac:dyDescent="0.35">
      <c r="B3" s="10"/>
      <c r="C3" s="46"/>
      <c r="D3" s="46"/>
      <c r="E3" s="46"/>
      <c r="F3" s="46"/>
      <c r="G3" s="46"/>
      <c r="H3" s="46"/>
      <c r="I3" s="3" t="s">
        <v>2</v>
      </c>
      <c r="J3" s="433" t="str">
        <f>Dashboard!$U$3</f>
        <v>SS1273 Ditton Priors Shropshire</v>
      </c>
      <c r="K3" s="433"/>
      <c r="L3" s="433"/>
      <c r="M3" s="433"/>
      <c r="N3" s="433"/>
      <c r="O3" s="433"/>
      <c r="P3" s="433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</row>
    <row r="4" spans="1:83" ht="13.5" customHeight="1" x14ac:dyDescent="0.35">
      <c r="B4" s="10"/>
      <c r="C4" s="46"/>
      <c r="D4" s="46"/>
      <c r="E4" s="46"/>
      <c r="F4" s="46"/>
      <c r="G4" s="46"/>
      <c r="H4" s="46"/>
      <c r="I4" s="3" t="s">
        <v>3</v>
      </c>
      <c r="J4" s="433" t="str">
        <f>Dashboard!$U$4</f>
        <v>01 - Station Road</v>
      </c>
      <c r="K4" s="433"/>
      <c r="L4" s="433"/>
      <c r="M4" s="433"/>
      <c r="N4" s="433"/>
      <c r="O4" s="433"/>
      <c r="P4" s="433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83" ht="13.5" customHeight="1" x14ac:dyDescent="0.35">
      <c r="B5" s="10"/>
      <c r="C5" s="46"/>
      <c r="D5" s="46"/>
      <c r="E5" s="46"/>
      <c r="F5" s="46"/>
      <c r="G5" s="46"/>
      <c r="H5" s="46"/>
      <c r="I5" s="3" t="s">
        <v>42</v>
      </c>
      <c r="J5" s="432">
        <f>Dashboard!$T$5</f>
        <v>45224</v>
      </c>
      <c r="K5" s="432"/>
      <c r="L5" s="432"/>
      <c r="M5" s="432"/>
      <c r="N5" s="432"/>
      <c r="O5" s="432"/>
      <c r="P5" s="432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83" ht="13.5" customHeight="1" x14ac:dyDescent="0.35">
      <c r="B6" s="10"/>
      <c r="C6" s="46"/>
      <c r="D6" s="46"/>
      <c r="E6" s="46"/>
      <c r="F6" s="46"/>
      <c r="G6" s="46"/>
      <c r="H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</row>
    <row r="7" spans="1:83" ht="13.5" customHeight="1" x14ac:dyDescent="0.35">
      <c r="A7" s="2"/>
      <c r="B7" s="2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69">
        <v>3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</row>
    <row r="8" spans="1:83" ht="36" customHeight="1" x14ac:dyDescent="0.35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</row>
    <row r="9" spans="1:83" x14ac:dyDescent="0.35">
      <c r="C9" s="434" t="str">
        <f ca="1">OFFSET(AB9,O7-1,0)</f>
        <v>Combined</v>
      </c>
      <c r="D9" s="435"/>
      <c r="E9" s="435"/>
      <c r="F9" s="435"/>
      <c r="G9" s="435"/>
      <c r="H9" s="435"/>
      <c r="I9" s="435"/>
      <c r="J9" s="435"/>
      <c r="K9" s="436"/>
      <c r="L9" s="46"/>
      <c r="M9" s="46"/>
      <c r="N9" s="4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46"/>
      <c r="AB9" s="9" t="str">
        <f>Dashboard!G10</f>
        <v>Northbound</v>
      </c>
      <c r="AC9" s="9"/>
      <c r="AD9" s="9"/>
      <c r="AE9" s="9"/>
      <c r="AF9" s="9"/>
      <c r="AG9" s="9"/>
      <c r="AH9" s="9"/>
      <c r="AI9" s="9"/>
      <c r="AJ9" s="9"/>
      <c r="AK9" s="9"/>
      <c r="AL9" s="46"/>
      <c r="AM9" s="46"/>
      <c r="AN9" s="46"/>
      <c r="AO9" s="46"/>
    </row>
    <row r="10" spans="1:83" x14ac:dyDescent="0.35">
      <c r="B10" s="430" t="s">
        <v>0</v>
      </c>
      <c r="C10" s="83" t="s">
        <v>56</v>
      </c>
      <c r="D10" s="84" t="s">
        <v>57</v>
      </c>
      <c r="E10" s="85" t="s">
        <v>58</v>
      </c>
      <c r="F10" s="85" t="s">
        <v>59</v>
      </c>
      <c r="G10" s="85" t="s">
        <v>60</v>
      </c>
      <c r="H10" s="85" t="s">
        <v>61</v>
      </c>
      <c r="I10" s="85" t="s">
        <v>62</v>
      </c>
      <c r="J10" s="437" t="s">
        <v>33</v>
      </c>
      <c r="K10" s="439" t="s">
        <v>34</v>
      </c>
      <c r="L10" s="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46"/>
      <c r="AB10" s="9" t="str">
        <f>Dashboard!G11</f>
        <v>Southbound</v>
      </c>
      <c r="AC10" s="9"/>
      <c r="AD10" s="9"/>
      <c r="AE10" s="9"/>
      <c r="AF10" s="9"/>
      <c r="AG10" s="9"/>
      <c r="AH10" s="9"/>
      <c r="AI10" s="9"/>
      <c r="AJ10" s="9"/>
      <c r="AK10" s="9"/>
      <c r="AL10" s="46"/>
      <c r="AM10" s="46"/>
      <c r="AN10" s="46"/>
      <c r="AO10" s="46"/>
    </row>
    <row r="11" spans="1:83" x14ac:dyDescent="0.35">
      <c r="B11" s="431"/>
      <c r="C11" s="82">
        <f>VLOOKUP(C10,Values!$AG$1:$AH$7,2,FALSE)</f>
        <v>45229</v>
      </c>
      <c r="D11" s="82">
        <f>VLOOKUP(D10,Values!$AG$1:$AH$7,2,FALSE)</f>
        <v>45230</v>
      </c>
      <c r="E11" s="82">
        <f>VLOOKUP(E10,Values!$AG$1:$AH$7,2,FALSE)</f>
        <v>45224</v>
      </c>
      <c r="F11" s="82">
        <f>VLOOKUP(F10,Values!$AG$1:$AH$7,2,FALSE)</f>
        <v>45225</v>
      </c>
      <c r="G11" s="82">
        <f>VLOOKUP(G10,Values!$AG$1:$AH$7,2,FALSE)</f>
        <v>45226</v>
      </c>
      <c r="H11" s="82">
        <f>VLOOKUP(H10,Values!$AG$1:$AH$7,2,FALSE)</f>
        <v>45227</v>
      </c>
      <c r="I11" s="82">
        <f>VLOOKUP(I10,Values!$AG$1:$AH$7,2,FALSE)</f>
        <v>45228</v>
      </c>
      <c r="J11" s="438"/>
      <c r="K11" s="440"/>
      <c r="L11" s="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46"/>
      <c r="AB11" s="9" t="str">
        <f>Dashboard!G12</f>
        <v>Combined</v>
      </c>
      <c r="AC11" s="9" t="s">
        <v>56</v>
      </c>
      <c r="AD11" s="9" t="s">
        <v>57</v>
      </c>
      <c r="AE11" s="9" t="s">
        <v>58</v>
      </c>
      <c r="AF11" s="9" t="s">
        <v>59</v>
      </c>
      <c r="AG11" s="9" t="s">
        <v>60</v>
      </c>
      <c r="AH11" s="9" t="s">
        <v>61</v>
      </c>
      <c r="AI11" s="9" t="s">
        <v>62</v>
      </c>
      <c r="AJ11" s="9" t="s">
        <v>33</v>
      </c>
      <c r="AK11" s="9" t="s">
        <v>34</v>
      </c>
      <c r="AL11" s="46"/>
      <c r="AM11" s="46"/>
      <c r="AN11" s="46"/>
      <c r="AO11" s="46"/>
    </row>
    <row r="12" spans="1:83" x14ac:dyDescent="0.35">
      <c r="B12" s="39">
        <v>0</v>
      </c>
      <c r="C12" s="149">
        <f>IF($O$7=1,Values!C11,IF($O$7=2,Values!M11,Values!W11))</f>
        <v>0</v>
      </c>
      <c r="D12" s="150">
        <f>IF($O$7=1,Values!D11,IF($O$7=2,Values!N11,Values!X11))</f>
        <v>1</v>
      </c>
      <c r="E12" s="150">
        <f>IF($O$7=1,Values!E11,IF($O$7=2,Values!O11,Values!Y11))</f>
        <v>0</v>
      </c>
      <c r="F12" s="150">
        <f>IF($O$7=1,Values!F11,IF($O$7=2,Values!P11,Values!Z11))</f>
        <v>0</v>
      </c>
      <c r="G12" s="150">
        <f>IF($O$7=1,Values!G11,IF($O$7=2,Values!Q11,Values!AA11))</f>
        <v>0</v>
      </c>
      <c r="H12" s="150">
        <f>IF($O$7=1,Values!H11,IF($O$7=2,Values!R11,Values!AB11))</f>
        <v>1</v>
      </c>
      <c r="I12" s="157">
        <f>IF($O$7=1,Values!I11,IF($O$7=2,Values!S11,Values!AC11))</f>
        <v>0</v>
      </c>
      <c r="J12" s="158">
        <f>IF($O$7=1,Values!J11,IF($O$7=2,Values!T11,Values!AD11))</f>
        <v>0.2</v>
      </c>
      <c r="K12" s="158">
        <f>IF($O$7=1,Values!K11,IF($O$7=2,Values!U11,Values!AE11))</f>
        <v>0.2857142857142857</v>
      </c>
      <c r="AA12" s="46"/>
      <c r="AB12" s="230">
        <v>0</v>
      </c>
      <c r="AC12" s="54">
        <f>IFERROR(VALUE(0&amp;SUBSTITUTE(C12,"*","")),"-")</f>
        <v>0</v>
      </c>
      <c r="AD12" s="54">
        <f t="shared" ref="AD12:AI12" si="0">IFERROR(VALUE(0&amp;SUBSTITUTE(D12,"*","")),"-")</f>
        <v>1</v>
      </c>
      <c r="AE12" s="54">
        <f t="shared" si="0"/>
        <v>0</v>
      </c>
      <c r="AF12" s="54">
        <f t="shared" si="0"/>
        <v>0</v>
      </c>
      <c r="AG12" s="54">
        <f t="shared" si="0"/>
        <v>0</v>
      </c>
      <c r="AH12" s="54">
        <f t="shared" si="0"/>
        <v>1</v>
      </c>
      <c r="AI12" s="54">
        <f t="shared" si="0"/>
        <v>0</v>
      </c>
      <c r="AJ12" s="231"/>
      <c r="AK12" s="231"/>
      <c r="AL12" s="46"/>
      <c r="AM12" s="46"/>
      <c r="AN12" s="46"/>
      <c r="AO12" s="46"/>
    </row>
    <row r="13" spans="1:83" x14ac:dyDescent="0.35">
      <c r="B13" s="39">
        <v>1.0416666666666666E-2</v>
      </c>
      <c r="C13" s="152">
        <f>IF($O$7=1,Values!C12,IF($O$7=2,Values!M12,Values!W12))</f>
        <v>0</v>
      </c>
      <c r="D13" s="153">
        <f>IF($O$7=1,Values!D12,IF($O$7=2,Values!N12,Values!X12))</f>
        <v>0</v>
      </c>
      <c r="E13" s="153">
        <f>IF($O$7=1,Values!E12,IF($O$7=2,Values!O12,Values!Y12))</f>
        <v>0</v>
      </c>
      <c r="F13" s="153">
        <f>IF($O$7=1,Values!F12,IF($O$7=2,Values!P12,Values!Z12))</f>
        <v>1</v>
      </c>
      <c r="G13" s="153">
        <f>IF($O$7=1,Values!G12,IF($O$7=2,Values!Q12,Values!AA12))</f>
        <v>0</v>
      </c>
      <c r="H13" s="153">
        <f>IF($O$7=1,Values!H12,IF($O$7=2,Values!R12,Values!AB12))</f>
        <v>1</v>
      </c>
      <c r="I13" s="159">
        <f>IF($O$7=1,Values!I12,IF($O$7=2,Values!S12,Values!AC12))</f>
        <v>0</v>
      </c>
      <c r="J13" s="18">
        <f>IF($O$7=1,Values!J12,IF($O$7=2,Values!T12,Values!AD12))</f>
        <v>0.2</v>
      </c>
      <c r="K13" s="18">
        <f>IF($O$7=1,Values!K12,IF($O$7=2,Values!U12,Values!AE12))</f>
        <v>0.2857142857142857</v>
      </c>
      <c r="AA13" s="46"/>
      <c r="AB13" s="230">
        <v>1.0416666666666666E-2</v>
      </c>
      <c r="AC13" s="54">
        <f t="shared" ref="AC13:AC76" si="1">IFERROR(VALUE(0&amp;SUBSTITUTE(C13,"*","")),"-")</f>
        <v>0</v>
      </c>
      <c r="AD13" s="54">
        <f t="shared" ref="AD13:AD76" si="2">IFERROR(VALUE(0&amp;SUBSTITUTE(D13,"*","")),"-")</f>
        <v>0</v>
      </c>
      <c r="AE13" s="54">
        <f t="shared" ref="AE13:AE76" si="3">IFERROR(VALUE(0&amp;SUBSTITUTE(E13,"*","")),"-")</f>
        <v>0</v>
      </c>
      <c r="AF13" s="54">
        <f t="shared" ref="AF13:AF76" si="4">IFERROR(VALUE(0&amp;SUBSTITUTE(F13,"*","")),"-")</f>
        <v>1</v>
      </c>
      <c r="AG13" s="54">
        <f t="shared" ref="AG13:AG76" si="5">IFERROR(VALUE(0&amp;SUBSTITUTE(G13,"*","")),"-")</f>
        <v>0</v>
      </c>
      <c r="AH13" s="54">
        <f t="shared" ref="AH13:AI76" si="6">IFERROR(VALUE(0&amp;SUBSTITUTE(H13,"*","")),"-")</f>
        <v>1</v>
      </c>
      <c r="AI13" s="54">
        <f t="shared" si="6"/>
        <v>0</v>
      </c>
      <c r="AJ13" s="231">
        <f t="shared" ref="AJ13:AJ75" si="7">IFERROR(VALUE(0&amp;SUBSTITUTE(J13,"*","")),"-")</f>
        <v>0.2</v>
      </c>
      <c r="AK13" s="231">
        <f t="shared" ref="AK13:AK75" si="8">IFERROR(VALUE(0&amp;SUBSTITUTE(K13,"*","")),"-")</f>
        <v>0.28571428571428598</v>
      </c>
      <c r="AL13" s="46"/>
      <c r="AM13" s="46"/>
      <c r="AN13" s="46"/>
      <c r="AO13" s="46"/>
    </row>
    <row r="14" spans="1:83" x14ac:dyDescent="0.35">
      <c r="B14" s="39">
        <v>2.0833333333333332E-2</v>
      </c>
      <c r="C14" s="152">
        <f>IF($O$7=1,Values!C13,IF($O$7=2,Values!M13,Values!W13))</f>
        <v>0</v>
      </c>
      <c r="D14" s="153">
        <f>IF($O$7=1,Values!D13,IF($O$7=2,Values!N13,Values!X13))</f>
        <v>0</v>
      </c>
      <c r="E14" s="153">
        <f>IF($O$7=1,Values!E13,IF($O$7=2,Values!O13,Values!Y13))</f>
        <v>0</v>
      </c>
      <c r="F14" s="153">
        <f>IF($O$7=1,Values!F13,IF($O$7=2,Values!P13,Values!Z13))</f>
        <v>0</v>
      </c>
      <c r="G14" s="153">
        <f>IF($O$7=1,Values!G13,IF($O$7=2,Values!Q13,Values!AA13))</f>
        <v>0</v>
      </c>
      <c r="H14" s="153">
        <f>IF($O$7=1,Values!H13,IF($O$7=2,Values!R13,Values!AB13))</f>
        <v>0</v>
      </c>
      <c r="I14" s="159">
        <f>IF($O$7=1,Values!I13,IF($O$7=2,Values!S13,Values!AC13))</f>
        <v>2</v>
      </c>
      <c r="J14" s="18">
        <f>IF($O$7=1,Values!J13,IF($O$7=2,Values!T13,Values!AD13))</f>
        <v>0</v>
      </c>
      <c r="K14" s="18">
        <f>IF($O$7=1,Values!K13,IF($O$7=2,Values!U13,Values!AE13))</f>
        <v>0.2857142857142857</v>
      </c>
      <c r="AA14" s="46"/>
      <c r="AB14" s="230">
        <v>2.0833333333333332E-2</v>
      </c>
      <c r="AC14" s="54">
        <f t="shared" si="1"/>
        <v>0</v>
      </c>
      <c r="AD14" s="54">
        <f t="shared" si="2"/>
        <v>0</v>
      </c>
      <c r="AE14" s="54">
        <f t="shared" si="3"/>
        <v>0</v>
      </c>
      <c r="AF14" s="54">
        <f t="shared" si="4"/>
        <v>0</v>
      </c>
      <c r="AG14" s="54">
        <f t="shared" si="5"/>
        <v>0</v>
      </c>
      <c r="AH14" s="54">
        <f t="shared" si="6"/>
        <v>0</v>
      </c>
      <c r="AI14" s="54">
        <f t="shared" si="6"/>
        <v>2</v>
      </c>
      <c r="AJ14" s="231">
        <f t="shared" si="7"/>
        <v>0</v>
      </c>
      <c r="AK14" s="231">
        <f t="shared" si="8"/>
        <v>0.28571428571428598</v>
      </c>
      <c r="AL14" s="46"/>
      <c r="AM14" s="46"/>
      <c r="AN14" s="46"/>
      <c r="AO14" s="46"/>
    </row>
    <row r="15" spans="1:83" x14ac:dyDescent="0.35">
      <c r="B15" s="39">
        <v>3.125E-2</v>
      </c>
      <c r="C15" s="152">
        <f>IF($O$7=1,Values!C14,IF($O$7=2,Values!M14,Values!W14))</f>
        <v>0</v>
      </c>
      <c r="D15" s="153">
        <f>IF($O$7=1,Values!D14,IF($O$7=2,Values!N14,Values!X14))</f>
        <v>0</v>
      </c>
      <c r="E15" s="153">
        <f>IF($O$7=1,Values!E14,IF($O$7=2,Values!O14,Values!Y14))</f>
        <v>0</v>
      </c>
      <c r="F15" s="153">
        <f>IF($O$7=1,Values!F14,IF($O$7=2,Values!P14,Values!Z14))</f>
        <v>0</v>
      </c>
      <c r="G15" s="153">
        <f>IF($O$7=1,Values!G14,IF($O$7=2,Values!Q14,Values!AA14))</f>
        <v>0</v>
      </c>
      <c r="H15" s="153">
        <f>IF($O$7=1,Values!H14,IF($O$7=2,Values!R14,Values!AB14))</f>
        <v>0</v>
      </c>
      <c r="I15" s="159">
        <f>IF($O$7=1,Values!I14,IF($O$7=2,Values!S14,Values!AC14))</f>
        <v>0</v>
      </c>
      <c r="J15" s="18">
        <f>IF($O$7=1,Values!J14,IF($O$7=2,Values!T14,Values!AD14))</f>
        <v>0</v>
      </c>
      <c r="K15" s="18">
        <f>IF($O$7=1,Values!K14,IF($O$7=2,Values!U14,Values!AE14))</f>
        <v>0</v>
      </c>
      <c r="AA15" s="46"/>
      <c r="AB15" s="230">
        <v>3.125E-2</v>
      </c>
      <c r="AC15" s="54">
        <f t="shared" si="1"/>
        <v>0</v>
      </c>
      <c r="AD15" s="54">
        <f t="shared" si="2"/>
        <v>0</v>
      </c>
      <c r="AE15" s="54">
        <f t="shared" si="3"/>
        <v>0</v>
      </c>
      <c r="AF15" s="54">
        <f t="shared" si="4"/>
        <v>0</v>
      </c>
      <c r="AG15" s="54">
        <f t="shared" si="5"/>
        <v>0</v>
      </c>
      <c r="AH15" s="54">
        <f t="shared" si="6"/>
        <v>0</v>
      </c>
      <c r="AI15" s="54">
        <f t="shared" si="6"/>
        <v>0</v>
      </c>
      <c r="AJ15" s="231">
        <f t="shared" si="7"/>
        <v>0</v>
      </c>
      <c r="AK15" s="231">
        <f t="shared" si="8"/>
        <v>0</v>
      </c>
      <c r="AL15" s="46"/>
      <c r="AM15" s="46"/>
      <c r="AN15" s="46"/>
      <c r="AO15" s="46"/>
    </row>
    <row r="16" spans="1:83" x14ac:dyDescent="0.35">
      <c r="B16" s="39">
        <v>4.1666666666666664E-2</v>
      </c>
      <c r="C16" s="152">
        <f>IF($O$7=1,Values!C15,IF($O$7=2,Values!M15,Values!W15))</f>
        <v>0</v>
      </c>
      <c r="D16" s="153">
        <f>IF($O$7=1,Values!D15,IF($O$7=2,Values!N15,Values!X15))</f>
        <v>0</v>
      </c>
      <c r="E16" s="153">
        <f>IF($O$7=1,Values!E15,IF($O$7=2,Values!O15,Values!Y15))</f>
        <v>0</v>
      </c>
      <c r="F16" s="153">
        <f>IF($O$7=1,Values!F15,IF($O$7=2,Values!P15,Values!Z15))</f>
        <v>0</v>
      </c>
      <c r="G16" s="153">
        <f>IF($O$7=1,Values!G15,IF($O$7=2,Values!Q15,Values!AA15))</f>
        <v>0</v>
      </c>
      <c r="H16" s="153">
        <f>IF($O$7=1,Values!H15,IF($O$7=2,Values!R15,Values!AB15))</f>
        <v>0</v>
      </c>
      <c r="I16" s="159">
        <f>IF($O$7=1,Values!I15,IF($O$7=2,Values!S15,Values!AC15))</f>
        <v>0</v>
      </c>
      <c r="J16" s="18">
        <f>IF($O$7=1,Values!J15,IF($O$7=2,Values!T15,Values!AD15))</f>
        <v>0</v>
      </c>
      <c r="K16" s="18">
        <f>IF($O$7=1,Values!K15,IF($O$7=2,Values!U15,Values!AE15))</f>
        <v>0</v>
      </c>
      <c r="AA16" s="46"/>
      <c r="AB16" s="230">
        <v>4.1666666666666664E-2</v>
      </c>
      <c r="AC16" s="54">
        <f t="shared" si="1"/>
        <v>0</v>
      </c>
      <c r="AD16" s="54">
        <f t="shared" si="2"/>
        <v>0</v>
      </c>
      <c r="AE16" s="54">
        <f t="shared" si="3"/>
        <v>0</v>
      </c>
      <c r="AF16" s="54">
        <f t="shared" si="4"/>
        <v>0</v>
      </c>
      <c r="AG16" s="54">
        <f t="shared" si="5"/>
        <v>0</v>
      </c>
      <c r="AH16" s="54">
        <f t="shared" si="6"/>
        <v>0</v>
      </c>
      <c r="AI16" s="54">
        <f t="shared" si="6"/>
        <v>0</v>
      </c>
      <c r="AJ16" s="231">
        <f t="shared" si="7"/>
        <v>0</v>
      </c>
      <c r="AK16" s="231">
        <f t="shared" si="8"/>
        <v>0</v>
      </c>
      <c r="AL16" s="46"/>
      <c r="AM16" s="46"/>
      <c r="AN16" s="46"/>
      <c r="AO16" s="46"/>
    </row>
    <row r="17" spans="2:41" x14ac:dyDescent="0.35">
      <c r="B17" s="39">
        <v>5.2083333333333329E-2</v>
      </c>
      <c r="C17" s="152">
        <f>IF($O$7=1,Values!C16,IF($O$7=2,Values!M16,Values!W16))</f>
        <v>0</v>
      </c>
      <c r="D17" s="153">
        <f>IF($O$7=1,Values!D16,IF($O$7=2,Values!N16,Values!X16))</f>
        <v>0</v>
      </c>
      <c r="E17" s="153">
        <f>IF($O$7=1,Values!E16,IF($O$7=2,Values!O16,Values!Y16))</f>
        <v>0</v>
      </c>
      <c r="F17" s="153">
        <f>IF($O$7=1,Values!F16,IF($O$7=2,Values!P16,Values!Z16))</f>
        <v>0</v>
      </c>
      <c r="G17" s="153">
        <f>IF($O$7=1,Values!G16,IF($O$7=2,Values!Q16,Values!AA16))</f>
        <v>0</v>
      </c>
      <c r="H17" s="153">
        <f>IF($O$7=1,Values!H16,IF($O$7=2,Values!R16,Values!AB16))</f>
        <v>0</v>
      </c>
      <c r="I17" s="159">
        <f>IF($O$7=1,Values!I16,IF($O$7=2,Values!S16,Values!AC16))</f>
        <v>0</v>
      </c>
      <c r="J17" s="18">
        <f>IF($O$7=1,Values!J16,IF($O$7=2,Values!T16,Values!AD16))</f>
        <v>0</v>
      </c>
      <c r="K17" s="18">
        <f>IF($O$7=1,Values!K16,IF($O$7=2,Values!U16,Values!AE16))</f>
        <v>0</v>
      </c>
      <c r="AA17" s="46"/>
      <c r="AB17" s="230">
        <v>5.2083333333333329E-2</v>
      </c>
      <c r="AC17" s="54">
        <f t="shared" si="1"/>
        <v>0</v>
      </c>
      <c r="AD17" s="54">
        <f t="shared" si="2"/>
        <v>0</v>
      </c>
      <c r="AE17" s="54">
        <f t="shared" si="3"/>
        <v>0</v>
      </c>
      <c r="AF17" s="54">
        <f t="shared" si="4"/>
        <v>0</v>
      </c>
      <c r="AG17" s="54">
        <f t="shared" si="5"/>
        <v>0</v>
      </c>
      <c r="AH17" s="54">
        <f t="shared" si="6"/>
        <v>0</v>
      </c>
      <c r="AI17" s="54">
        <f t="shared" si="6"/>
        <v>0</v>
      </c>
      <c r="AJ17" s="231">
        <f t="shared" si="7"/>
        <v>0</v>
      </c>
      <c r="AK17" s="231">
        <f t="shared" si="8"/>
        <v>0</v>
      </c>
      <c r="AL17" s="46"/>
      <c r="AM17" s="46"/>
      <c r="AN17" s="46"/>
      <c r="AO17" s="46"/>
    </row>
    <row r="18" spans="2:41" x14ac:dyDescent="0.35">
      <c r="B18" s="39">
        <v>6.2499999999999993E-2</v>
      </c>
      <c r="C18" s="152">
        <f>IF($O$7=1,Values!C17,IF($O$7=2,Values!M17,Values!W17))</f>
        <v>0</v>
      </c>
      <c r="D18" s="153">
        <f>IF($O$7=1,Values!D17,IF($O$7=2,Values!N17,Values!X17))</f>
        <v>0</v>
      </c>
      <c r="E18" s="153">
        <f>IF($O$7=1,Values!E17,IF($O$7=2,Values!O17,Values!Y17))</f>
        <v>0</v>
      </c>
      <c r="F18" s="153">
        <f>IF($O$7=1,Values!F17,IF($O$7=2,Values!P17,Values!Z17))</f>
        <v>0</v>
      </c>
      <c r="G18" s="153">
        <f>IF($O$7=1,Values!G17,IF($O$7=2,Values!Q17,Values!AA17))</f>
        <v>0</v>
      </c>
      <c r="H18" s="153">
        <f>IF($O$7=1,Values!H17,IF($O$7=2,Values!R17,Values!AB17))</f>
        <v>0</v>
      </c>
      <c r="I18" s="159">
        <f>IF($O$7=1,Values!I17,IF($O$7=2,Values!S17,Values!AC17))</f>
        <v>0</v>
      </c>
      <c r="J18" s="18">
        <f>IF($O$7=1,Values!J17,IF($O$7=2,Values!T17,Values!AD17))</f>
        <v>0</v>
      </c>
      <c r="K18" s="18">
        <f>IF($O$7=1,Values!K17,IF($O$7=2,Values!U17,Values!AE17))</f>
        <v>0</v>
      </c>
      <c r="AA18" s="46"/>
      <c r="AB18" s="230">
        <v>6.2499999999999993E-2</v>
      </c>
      <c r="AC18" s="54">
        <f t="shared" si="1"/>
        <v>0</v>
      </c>
      <c r="AD18" s="54">
        <f t="shared" si="2"/>
        <v>0</v>
      </c>
      <c r="AE18" s="54">
        <f t="shared" si="3"/>
        <v>0</v>
      </c>
      <c r="AF18" s="54">
        <f t="shared" si="4"/>
        <v>0</v>
      </c>
      <c r="AG18" s="54">
        <f t="shared" si="5"/>
        <v>0</v>
      </c>
      <c r="AH18" s="54">
        <f t="shared" si="6"/>
        <v>0</v>
      </c>
      <c r="AI18" s="54">
        <f t="shared" si="6"/>
        <v>0</v>
      </c>
      <c r="AJ18" s="231">
        <f t="shared" si="7"/>
        <v>0</v>
      </c>
      <c r="AK18" s="231">
        <f t="shared" si="8"/>
        <v>0</v>
      </c>
      <c r="AL18" s="46"/>
      <c r="AM18" s="46"/>
      <c r="AN18" s="46"/>
      <c r="AO18" s="46"/>
    </row>
    <row r="19" spans="2:41" x14ac:dyDescent="0.35">
      <c r="B19" s="39">
        <v>7.2916666666666657E-2</v>
      </c>
      <c r="C19" s="152">
        <f>IF($O$7=1,Values!C18,IF($O$7=2,Values!M18,Values!W18))</f>
        <v>0</v>
      </c>
      <c r="D19" s="153">
        <f>IF($O$7=1,Values!D18,IF($O$7=2,Values!N18,Values!X18))</f>
        <v>0</v>
      </c>
      <c r="E19" s="153">
        <f>IF($O$7=1,Values!E18,IF($O$7=2,Values!O18,Values!Y18))</f>
        <v>0</v>
      </c>
      <c r="F19" s="153">
        <f>IF($O$7=1,Values!F18,IF($O$7=2,Values!P18,Values!Z18))</f>
        <v>0</v>
      </c>
      <c r="G19" s="153">
        <f>IF($O$7=1,Values!G18,IF($O$7=2,Values!Q18,Values!AA18))</f>
        <v>0</v>
      </c>
      <c r="H19" s="153">
        <f>IF($O$7=1,Values!H18,IF($O$7=2,Values!R18,Values!AB18))</f>
        <v>0</v>
      </c>
      <c r="I19" s="159">
        <f>IF($O$7=1,Values!I18,IF($O$7=2,Values!S18,Values!AC18))</f>
        <v>0</v>
      </c>
      <c r="J19" s="18">
        <f>IF($O$7=1,Values!J18,IF($O$7=2,Values!T18,Values!AD18))</f>
        <v>0</v>
      </c>
      <c r="K19" s="18">
        <f>IF($O$7=1,Values!K18,IF($O$7=2,Values!U18,Values!AE18))</f>
        <v>0</v>
      </c>
      <c r="AA19" s="46"/>
      <c r="AB19" s="230">
        <v>7.2916666666666657E-2</v>
      </c>
      <c r="AC19" s="54">
        <f t="shared" si="1"/>
        <v>0</v>
      </c>
      <c r="AD19" s="54">
        <f t="shared" si="2"/>
        <v>0</v>
      </c>
      <c r="AE19" s="54">
        <f t="shared" si="3"/>
        <v>0</v>
      </c>
      <c r="AF19" s="54">
        <f t="shared" si="4"/>
        <v>0</v>
      </c>
      <c r="AG19" s="54">
        <f t="shared" si="5"/>
        <v>0</v>
      </c>
      <c r="AH19" s="54">
        <f t="shared" si="6"/>
        <v>0</v>
      </c>
      <c r="AI19" s="54">
        <f t="shared" si="6"/>
        <v>0</v>
      </c>
      <c r="AJ19" s="231">
        <f t="shared" si="7"/>
        <v>0</v>
      </c>
      <c r="AK19" s="231">
        <f t="shared" si="8"/>
        <v>0</v>
      </c>
      <c r="AL19" s="46"/>
      <c r="AM19" s="46"/>
      <c r="AN19" s="46"/>
      <c r="AO19" s="46"/>
    </row>
    <row r="20" spans="2:41" x14ac:dyDescent="0.35">
      <c r="B20" s="39">
        <v>8.3333333333333329E-2</v>
      </c>
      <c r="C20" s="152">
        <f>IF($O$7=1,Values!C19,IF($O$7=2,Values!M19,Values!W19))</f>
        <v>0</v>
      </c>
      <c r="D20" s="153">
        <f>IF($O$7=1,Values!D19,IF($O$7=2,Values!N19,Values!X19))</f>
        <v>0</v>
      </c>
      <c r="E20" s="153">
        <f>IF($O$7=1,Values!E19,IF($O$7=2,Values!O19,Values!Y19))</f>
        <v>0</v>
      </c>
      <c r="F20" s="153">
        <f>IF($O$7=1,Values!F19,IF($O$7=2,Values!P19,Values!Z19))</f>
        <v>0</v>
      </c>
      <c r="G20" s="153">
        <f>IF($O$7=1,Values!G19,IF($O$7=2,Values!Q19,Values!AA19))</f>
        <v>0</v>
      </c>
      <c r="H20" s="153">
        <f>IF($O$7=1,Values!H19,IF($O$7=2,Values!R19,Values!AB19))</f>
        <v>0</v>
      </c>
      <c r="I20" s="159">
        <f>IF($O$7=1,Values!I19,IF($O$7=2,Values!S19,Values!AC19))</f>
        <v>0</v>
      </c>
      <c r="J20" s="18">
        <f>IF($O$7=1,Values!J19,IF($O$7=2,Values!T19,Values!AD19))</f>
        <v>0</v>
      </c>
      <c r="K20" s="18">
        <f>IF($O$7=1,Values!K19,IF($O$7=2,Values!U19,Values!AE19))</f>
        <v>0</v>
      </c>
      <c r="AA20" s="46"/>
      <c r="AB20" s="230">
        <v>8.3333333333333329E-2</v>
      </c>
      <c r="AC20" s="54">
        <f t="shared" si="1"/>
        <v>0</v>
      </c>
      <c r="AD20" s="54">
        <f t="shared" si="2"/>
        <v>0</v>
      </c>
      <c r="AE20" s="54">
        <f t="shared" si="3"/>
        <v>0</v>
      </c>
      <c r="AF20" s="54">
        <f t="shared" si="4"/>
        <v>0</v>
      </c>
      <c r="AG20" s="54">
        <f t="shared" si="5"/>
        <v>0</v>
      </c>
      <c r="AH20" s="54">
        <f t="shared" si="6"/>
        <v>0</v>
      </c>
      <c r="AI20" s="54">
        <f t="shared" si="6"/>
        <v>0</v>
      </c>
      <c r="AJ20" s="231">
        <f t="shared" si="7"/>
        <v>0</v>
      </c>
      <c r="AK20" s="231">
        <f t="shared" si="8"/>
        <v>0</v>
      </c>
      <c r="AL20" s="46"/>
      <c r="AM20" s="46"/>
      <c r="AN20" s="46"/>
      <c r="AO20" s="46"/>
    </row>
    <row r="21" spans="2:41" x14ac:dyDescent="0.35">
      <c r="B21" s="39">
        <v>9.375E-2</v>
      </c>
      <c r="C21" s="152">
        <f>IF($O$7=1,Values!C20,IF($O$7=2,Values!M20,Values!W20))</f>
        <v>0</v>
      </c>
      <c r="D21" s="153">
        <f>IF($O$7=1,Values!D20,IF($O$7=2,Values!N20,Values!X20))</f>
        <v>0</v>
      </c>
      <c r="E21" s="153">
        <f>IF($O$7=1,Values!E20,IF($O$7=2,Values!O20,Values!Y20))</f>
        <v>0</v>
      </c>
      <c r="F21" s="153">
        <f>IF($O$7=1,Values!F20,IF($O$7=2,Values!P20,Values!Z20))</f>
        <v>0</v>
      </c>
      <c r="G21" s="153">
        <f>IF($O$7=1,Values!G20,IF($O$7=2,Values!Q20,Values!AA20))</f>
        <v>0</v>
      </c>
      <c r="H21" s="153">
        <f>IF($O$7=1,Values!H20,IF($O$7=2,Values!R20,Values!AB20))</f>
        <v>0</v>
      </c>
      <c r="I21" s="159">
        <f>IF($O$7=1,Values!I20,IF($O$7=2,Values!S20,Values!AC20))</f>
        <v>0</v>
      </c>
      <c r="J21" s="18">
        <f>IF($O$7=1,Values!J20,IF($O$7=2,Values!T20,Values!AD20))</f>
        <v>0</v>
      </c>
      <c r="K21" s="18">
        <f>IF($O$7=1,Values!K20,IF($O$7=2,Values!U20,Values!AE20))</f>
        <v>0</v>
      </c>
      <c r="AA21" s="46"/>
      <c r="AB21" s="230">
        <v>9.375E-2</v>
      </c>
      <c r="AC21" s="54">
        <f t="shared" si="1"/>
        <v>0</v>
      </c>
      <c r="AD21" s="54">
        <f t="shared" si="2"/>
        <v>0</v>
      </c>
      <c r="AE21" s="54">
        <f t="shared" si="3"/>
        <v>0</v>
      </c>
      <c r="AF21" s="54">
        <f t="shared" si="4"/>
        <v>0</v>
      </c>
      <c r="AG21" s="54">
        <f t="shared" si="5"/>
        <v>0</v>
      </c>
      <c r="AH21" s="54">
        <f t="shared" si="6"/>
        <v>0</v>
      </c>
      <c r="AI21" s="54">
        <f t="shared" si="6"/>
        <v>0</v>
      </c>
      <c r="AJ21" s="231">
        <f t="shared" si="7"/>
        <v>0</v>
      </c>
      <c r="AK21" s="231">
        <f t="shared" si="8"/>
        <v>0</v>
      </c>
      <c r="AL21" s="46"/>
      <c r="AM21" s="46"/>
      <c r="AN21" s="46"/>
      <c r="AO21" s="46"/>
    </row>
    <row r="22" spans="2:41" x14ac:dyDescent="0.35">
      <c r="B22" s="39">
        <v>0.10416666666666667</v>
      </c>
      <c r="C22" s="152">
        <f>IF($O$7=1,Values!C21,IF($O$7=2,Values!M21,Values!W21))</f>
        <v>0</v>
      </c>
      <c r="D22" s="153">
        <f>IF($O$7=1,Values!D21,IF($O$7=2,Values!N21,Values!X21))</f>
        <v>0</v>
      </c>
      <c r="E22" s="153">
        <f>IF($O$7=1,Values!E21,IF($O$7=2,Values!O21,Values!Y21))</f>
        <v>0</v>
      </c>
      <c r="F22" s="153">
        <f>IF($O$7=1,Values!F21,IF($O$7=2,Values!P21,Values!Z21))</f>
        <v>0</v>
      </c>
      <c r="G22" s="153">
        <f>IF($O$7=1,Values!G21,IF($O$7=2,Values!Q21,Values!AA21))</f>
        <v>0</v>
      </c>
      <c r="H22" s="153">
        <f>IF($O$7=1,Values!H21,IF($O$7=2,Values!R21,Values!AB21))</f>
        <v>0</v>
      </c>
      <c r="I22" s="159">
        <f>IF($O$7=1,Values!I21,IF($O$7=2,Values!S21,Values!AC21))</f>
        <v>0</v>
      </c>
      <c r="J22" s="18">
        <f>IF($O$7=1,Values!J21,IF($O$7=2,Values!T21,Values!AD21))</f>
        <v>0</v>
      </c>
      <c r="K22" s="18">
        <f>IF($O$7=1,Values!K21,IF($O$7=2,Values!U21,Values!AE21))</f>
        <v>0</v>
      </c>
      <c r="AA22" s="46"/>
      <c r="AB22" s="230">
        <v>0.10416666666666667</v>
      </c>
      <c r="AC22" s="54">
        <f t="shared" si="1"/>
        <v>0</v>
      </c>
      <c r="AD22" s="54">
        <f t="shared" si="2"/>
        <v>0</v>
      </c>
      <c r="AE22" s="54">
        <f t="shared" si="3"/>
        <v>0</v>
      </c>
      <c r="AF22" s="54">
        <f t="shared" si="4"/>
        <v>0</v>
      </c>
      <c r="AG22" s="54">
        <f t="shared" si="5"/>
        <v>0</v>
      </c>
      <c r="AH22" s="54">
        <f t="shared" si="6"/>
        <v>0</v>
      </c>
      <c r="AI22" s="54">
        <f t="shared" si="6"/>
        <v>0</v>
      </c>
      <c r="AJ22" s="231">
        <f t="shared" si="7"/>
        <v>0</v>
      </c>
      <c r="AK22" s="231">
        <f t="shared" si="8"/>
        <v>0</v>
      </c>
      <c r="AL22" s="46"/>
      <c r="AM22" s="46"/>
      <c r="AN22" s="46"/>
      <c r="AO22" s="46"/>
    </row>
    <row r="23" spans="2:41" x14ac:dyDescent="0.35">
      <c r="B23" s="39">
        <v>0.11458333333333334</v>
      </c>
      <c r="C23" s="152">
        <f>IF($O$7=1,Values!C22,IF($O$7=2,Values!M22,Values!W22))</f>
        <v>0</v>
      </c>
      <c r="D23" s="153">
        <f>IF($O$7=1,Values!D22,IF($O$7=2,Values!N22,Values!X22))</f>
        <v>1</v>
      </c>
      <c r="E23" s="153">
        <f>IF($O$7=1,Values!E22,IF($O$7=2,Values!O22,Values!Y22))</f>
        <v>0</v>
      </c>
      <c r="F23" s="153">
        <f>IF($O$7=1,Values!F22,IF($O$7=2,Values!P22,Values!Z22))</f>
        <v>0</v>
      </c>
      <c r="G23" s="153">
        <f>IF($O$7=1,Values!G22,IF($O$7=2,Values!Q22,Values!AA22))</f>
        <v>0</v>
      </c>
      <c r="H23" s="153">
        <f>IF($O$7=1,Values!H22,IF($O$7=2,Values!R22,Values!AB22))</f>
        <v>0</v>
      </c>
      <c r="I23" s="159">
        <f>IF($O$7=1,Values!I22,IF($O$7=2,Values!S22,Values!AC22))</f>
        <v>0</v>
      </c>
      <c r="J23" s="18">
        <f>IF($O$7=1,Values!J22,IF($O$7=2,Values!T22,Values!AD22))</f>
        <v>0.2</v>
      </c>
      <c r="K23" s="18">
        <f>IF($O$7=1,Values!K22,IF($O$7=2,Values!U22,Values!AE22))</f>
        <v>0.14285714285714285</v>
      </c>
      <c r="AA23" s="46"/>
      <c r="AB23" s="230">
        <v>0.11458333333333334</v>
      </c>
      <c r="AC23" s="54">
        <f t="shared" si="1"/>
        <v>0</v>
      </c>
      <c r="AD23" s="54">
        <f t="shared" si="2"/>
        <v>1</v>
      </c>
      <c r="AE23" s="54">
        <f t="shared" si="3"/>
        <v>0</v>
      </c>
      <c r="AF23" s="54">
        <f t="shared" si="4"/>
        <v>0</v>
      </c>
      <c r="AG23" s="54">
        <f t="shared" si="5"/>
        <v>0</v>
      </c>
      <c r="AH23" s="54">
        <f t="shared" si="6"/>
        <v>0</v>
      </c>
      <c r="AI23" s="54">
        <f t="shared" si="6"/>
        <v>0</v>
      </c>
      <c r="AJ23" s="231">
        <f t="shared" si="7"/>
        <v>0.2</v>
      </c>
      <c r="AK23" s="231">
        <f t="shared" si="8"/>
        <v>0.14285714285714299</v>
      </c>
      <c r="AL23" s="46"/>
      <c r="AM23" s="46"/>
      <c r="AN23" s="46"/>
      <c r="AO23" s="46"/>
    </row>
    <row r="24" spans="2:41" x14ac:dyDescent="0.35">
      <c r="B24" s="39">
        <v>0.125</v>
      </c>
      <c r="C24" s="152">
        <f>IF($O$7=1,Values!C23,IF($O$7=2,Values!M23,Values!W23))</f>
        <v>0</v>
      </c>
      <c r="D24" s="153">
        <f>IF($O$7=1,Values!D23,IF($O$7=2,Values!N23,Values!X23))</f>
        <v>0</v>
      </c>
      <c r="E24" s="153">
        <f>IF($O$7=1,Values!E23,IF($O$7=2,Values!O23,Values!Y23))</f>
        <v>0</v>
      </c>
      <c r="F24" s="153">
        <f>IF($O$7=1,Values!F23,IF($O$7=2,Values!P23,Values!Z23))</f>
        <v>0</v>
      </c>
      <c r="G24" s="153">
        <f>IF($O$7=1,Values!G23,IF($O$7=2,Values!Q23,Values!AA23))</f>
        <v>0</v>
      </c>
      <c r="H24" s="153">
        <f>IF($O$7=1,Values!H23,IF($O$7=2,Values!R23,Values!AB23))</f>
        <v>0</v>
      </c>
      <c r="I24" s="159">
        <f>IF($O$7=1,Values!I23,IF($O$7=2,Values!S23,Values!AC23))</f>
        <v>0</v>
      </c>
      <c r="J24" s="18">
        <f>IF($O$7=1,Values!J23,IF($O$7=2,Values!T23,Values!AD23))</f>
        <v>0</v>
      </c>
      <c r="K24" s="18">
        <f>IF($O$7=1,Values!K23,IF($O$7=2,Values!U23,Values!AE23))</f>
        <v>0</v>
      </c>
      <c r="AA24" s="46"/>
      <c r="AB24" s="230">
        <v>0.125</v>
      </c>
      <c r="AC24" s="54">
        <f t="shared" si="1"/>
        <v>0</v>
      </c>
      <c r="AD24" s="54">
        <f t="shared" si="2"/>
        <v>0</v>
      </c>
      <c r="AE24" s="54">
        <f t="shared" si="3"/>
        <v>0</v>
      </c>
      <c r="AF24" s="54">
        <f t="shared" si="4"/>
        <v>0</v>
      </c>
      <c r="AG24" s="54">
        <f t="shared" si="5"/>
        <v>0</v>
      </c>
      <c r="AH24" s="54">
        <f t="shared" si="6"/>
        <v>0</v>
      </c>
      <c r="AI24" s="54">
        <f t="shared" si="6"/>
        <v>0</v>
      </c>
      <c r="AJ24" s="231">
        <f t="shared" si="7"/>
        <v>0</v>
      </c>
      <c r="AK24" s="231">
        <f t="shared" si="8"/>
        <v>0</v>
      </c>
      <c r="AL24" s="46"/>
      <c r="AM24" s="46"/>
      <c r="AN24" s="46"/>
      <c r="AO24" s="46"/>
    </row>
    <row r="25" spans="2:41" x14ac:dyDescent="0.35">
      <c r="B25" s="39">
        <v>0.13541666666666666</v>
      </c>
      <c r="C25" s="152">
        <f>IF($O$7=1,Values!C24,IF($O$7=2,Values!M24,Values!W24))</f>
        <v>0</v>
      </c>
      <c r="D25" s="153">
        <f>IF($O$7=1,Values!D24,IF($O$7=2,Values!N24,Values!X24))</f>
        <v>0</v>
      </c>
      <c r="E25" s="153">
        <f>IF($O$7=1,Values!E24,IF($O$7=2,Values!O24,Values!Y24))</f>
        <v>0</v>
      </c>
      <c r="F25" s="153">
        <f>IF($O$7=1,Values!F24,IF($O$7=2,Values!P24,Values!Z24))</f>
        <v>0</v>
      </c>
      <c r="G25" s="153">
        <f>IF($O$7=1,Values!G24,IF($O$7=2,Values!Q24,Values!AA24))</f>
        <v>0</v>
      </c>
      <c r="H25" s="153">
        <f>IF($O$7=1,Values!H24,IF($O$7=2,Values!R24,Values!AB24))</f>
        <v>0</v>
      </c>
      <c r="I25" s="159">
        <f>IF($O$7=1,Values!I24,IF($O$7=2,Values!S24,Values!AC24))</f>
        <v>0</v>
      </c>
      <c r="J25" s="18">
        <f>IF($O$7=1,Values!J24,IF($O$7=2,Values!T24,Values!AD24))</f>
        <v>0</v>
      </c>
      <c r="K25" s="18">
        <f>IF($O$7=1,Values!K24,IF($O$7=2,Values!U24,Values!AE24))</f>
        <v>0</v>
      </c>
      <c r="AA25" s="46"/>
      <c r="AB25" s="230">
        <v>0.13541666666666666</v>
      </c>
      <c r="AC25" s="54">
        <f t="shared" si="1"/>
        <v>0</v>
      </c>
      <c r="AD25" s="54">
        <f t="shared" si="2"/>
        <v>0</v>
      </c>
      <c r="AE25" s="54">
        <f t="shared" si="3"/>
        <v>0</v>
      </c>
      <c r="AF25" s="54">
        <f t="shared" si="4"/>
        <v>0</v>
      </c>
      <c r="AG25" s="54">
        <f t="shared" si="5"/>
        <v>0</v>
      </c>
      <c r="AH25" s="54">
        <f t="shared" si="6"/>
        <v>0</v>
      </c>
      <c r="AI25" s="54">
        <f t="shared" si="6"/>
        <v>0</v>
      </c>
      <c r="AJ25" s="231">
        <f t="shared" si="7"/>
        <v>0</v>
      </c>
      <c r="AK25" s="231">
        <f t="shared" si="8"/>
        <v>0</v>
      </c>
      <c r="AL25" s="46"/>
      <c r="AM25" s="46"/>
      <c r="AN25" s="46"/>
      <c r="AO25" s="46"/>
    </row>
    <row r="26" spans="2:41" x14ac:dyDescent="0.35">
      <c r="B26" s="39">
        <v>0.14583333333333331</v>
      </c>
      <c r="C26" s="152">
        <f>IF($O$7=1,Values!C25,IF($O$7=2,Values!M25,Values!W25))</f>
        <v>0</v>
      </c>
      <c r="D26" s="153">
        <f>IF($O$7=1,Values!D25,IF($O$7=2,Values!N25,Values!X25))</f>
        <v>0</v>
      </c>
      <c r="E26" s="153">
        <f>IF($O$7=1,Values!E25,IF($O$7=2,Values!O25,Values!Y25))</f>
        <v>0</v>
      </c>
      <c r="F26" s="153">
        <f>IF($O$7=1,Values!F25,IF($O$7=2,Values!P25,Values!Z25))</f>
        <v>0</v>
      </c>
      <c r="G26" s="153">
        <f>IF($O$7=1,Values!G25,IF($O$7=2,Values!Q25,Values!AA25))</f>
        <v>0</v>
      </c>
      <c r="H26" s="153">
        <f>IF($O$7=1,Values!H25,IF($O$7=2,Values!R25,Values!AB25))</f>
        <v>0</v>
      </c>
      <c r="I26" s="159">
        <f>IF($O$7=1,Values!I25,IF($O$7=2,Values!S25,Values!AC25))</f>
        <v>0</v>
      </c>
      <c r="J26" s="18">
        <f>IF($O$7=1,Values!J25,IF($O$7=2,Values!T25,Values!AD25))</f>
        <v>0</v>
      </c>
      <c r="K26" s="18">
        <f>IF($O$7=1,Values!K25,IF($O$7=2,Values!U25,Values!AE25))</f>
        <v>0</v>
      </c>
      <c r="AA26" s="46"/>
      <c r="AB26" s="230">
        <v>0.14583333333333331</v>
      </c>
      <c r="AC26" s="54">
        <f t="shared" si="1"/>
        <v>0</v>
      </c>
      <c r="AD26" s="54">
        <f t="shared" si="2"/>
        <v>0</v>
      </c>
      <c r="AE26" s="54">
        <f t="shared" si="3"/>
        <v>0</v>
      </c>
      <c r="AF26" s="54">
        <f t="shared" si="4"/>
        <v>0</v>
      </c>
      <c r="AG26" s="54">
        <f t="shared" si="5"/>
        <v>0</v>
      </c>
      <c r="AH26" s="54">
        <f t="shared" si="6"/>
        <v>0</v>
      </c>
      <c r="AI26" s="54">
        <f t="shared" si="6"/>
        <v>0</v>
      </c>
      <c r="AJ26" s="231">
        <f t="shared" si="7"/>
        <v>0</v>
      </c>
      <c r="AK26" s="231">
        <f t="shared" si="8"/>
        <v>0</v>
      </c>
      <c r="AL26" s="46"/>
      <c r="AM26" s="46"/>
      <c r="AN26" s="46"/>
      <c r="AO26" s="46"/>
    </row>
    <row r="27" spans="2:41" x14ac:dyDescent="0.35">
      <c r="B27" s="39">
        <v>0.15624999999999997</v>
      </c>
      <c r="C27" s="152">
        <f>IF($O$7=1,Values!C26,IF($O$7=2,Values!M26,Values!W26))</f>
        <v>0</v>
      </c>
      <c r="D27" s="153">
        <f>IF($O$7=1,Values!D26,IF($O$7=2,Values!N26,Values!X26))</f>
        <v>0</v>
      </c>
      <c r="E27" s="153">
        <f>IF($O$7=1,Values!E26,IF($O$7=2,Values!O26,Values!Y26))</f>
        <v>0</v>
      </c>
      <c r="F27" s="153">
        <f>IF($O$7=1,Values!F26,IF($O$7=2,Values!P26,Values!Z26))</f>
        <v>0</v>
      </c>
      <c r="G27" s="153">
        <f>IF($O$7=1,Values!G26,IF($O$7=2,Values!Q26,Values!AA26))</f>
        <v>1</v>
      </c>
      <c r="H27" s="153">
        <f>IF($O$7=1,Values!H26,IF($O$7=2,Values!R26,Values!AB26))</f>
        <v>0</v>
      </c>
      <c r="I27" s="159">
        <f>IF($O$7=1,Values!I26,IF($O$7=2,Values!S26,Values!AC26))</f>
        <v>0</v>
      </c>
      <c r="J27" s="18">
        <f>IF($O$7=1,Values!J26,IF($O$7=2,Values!T26,Values!AD26))</f>
        <v>0.2</v>
      </c>
      <c r="K27" s="18">
        <f>IF($O$7=1,Values!K26,IF($O$7=2,Values!U26,Values!AE26))</f>
        <v>0.14285714285714285</v>
      </c>
      <c r="AA27" s="46"/>
      <c r="AB27" s="230">
        <v>0.15624999999999997</v>
      </c>
      <c r="AC27" s="54">
        <f t="shared" si="1"/>
        <v>0</v>
      </c>
      <c r="AD27" s="54">
        <f t="shared" si="2"/>
        <v>0</v>
      </c>
      <c r="AE27" s="54">
        <f t="shared" si="3"/>
        <v>0</v>
      </c>
      <c r="AF27" s="54">
        <f t="shared" si="4"/>
        <v>0</v>
      </c>
      <c r="AG27" s="54">
        <f t="shared" si="5"/>
        <v>1</v>
      </c>
      <c r="AH27" s="54">
        <f t="shared" si="6"/>
        <v>0</v>
      </c>
      <c r="AI27" s="54">
        <f t="shared" si="6"/>
        <v>0</v>
      </c>
      <c r="AJ27" s="231">
        <f t="shared" si="7"/>
        <v>0.2</v>
      </c>
      <c r="AK27" s="231">
        <f t="shared" si="8"/>
        <v>0.14285714285714299</v>
      </c>
      <c r="AL27" s="46"/>
      <c r="AM27" s="46"/>
      <c r="AN27" s="46"/>
      <c r="AO27" s="46"/>
    </row>
    <row r="28" spans="2:41" x14ac:dyDescent="0.35">
      <c r="B28" s="39">
        <v>0.16666666666666663</v>
      </c>
      <c r="C28" s="152">
        <f>IF($O$7=1,Values!C27,IF($O$7=2,Values!M27,Values!W27))</f>
        <v>0</v>
      </c>
      <c r="D28" s="153">
        <f>IF($O$7=1,Values!D27,IF($O$7=2,Values!N27,Values!X27))</f>
        <v>0</v>
      </c>
      <c r="E28" s="153">
        <f>IF($O$7=1,Values!E27,IF($O$7=2,Values!O27,Values!Y27))</f>
        <v>0</v>
      </c>
      <c r="F28" s="153">
        <f>IF($O$7=1,Values!F27,IF($O$7=2,Values!P27,Values!Z27))</f>
        <v>0</v>
      </c>
      <c r="G28" s="153">
        <f>IF($O$7=1,Values!G27,IF($O$7=2,Values!Q27,Values!AA27))</f>
        <v>0</v>
      </c>
      <c r="H28" s="153">
        <f>IF($O$7=1,Values!H27,IF($O$7=2,Values!R27,Values!AB27))</f>
        <v>0</v>
      </c>
      <c r="I28" s="159">
        <f>IF($O$7=1,Values!I27,IF($O$7=2,Values!S27,Values!AC27))</f>
        <v>0</v>
      </c>
      <c r="J28" s="18">
        <f>IF($O$7=1,Values!J27,IF($O$7=2,Values!T27,Values!AD27))</f>
        <v>0</v>
      </c>
      <c r="K28" s="18">
        <f>IF($O$7=1,Values!K27,IF($O$7=2,Values!U27,Values!AE27))</f>
        <v>0</v>
      </c>
      <c r="AA28" s="46"/>
      <c r="AB28" s="230">
        <v>0.16666666666666663</v>
      </c>
      <c r="AC28" s="54">
        <f t="shared" si="1"/>
        <v>0</v>
      </c>
      <c r="AD28" s="54">
        <f t="shared" si="2"/>
        <v>0</v>
      </c>
      <c r="AE28" s="54">
        <f t="shared" si="3"/>
        <v>0</v>
      </c>
      <c r="AF28" s="54">
        <f t="shared" si="4"/>
        <v>0</v>
      </c>
      <c r="AG28" s="54">
        <f t="shared" si="5"/>
        <v>0</v>
      </c>
      <c r="AH28" s="54">
        <f t="shared" si="6"/>
        <v>0</v>
      </c>
      <c r="AI28" s="54">
        <f t="shared" si="6"/>
        <v>0</v>
      </c>
      <c r="AJ28" s="231">
        <f t="shared" si="7"/>
        <v>0</v>
      </c>
      <c r="AK28" s="231">
        <f t="shared" si="8"/>
        <v>0</v>
      </c>
      <c r="AL28" s="46"/>
      <c r="AM28" s="46"/>
      <c r="AN28" s="46"/>
      <c r="AO28" s="46"/>
    </row>
    <row r="29" spans="2:41" ht="15" customHeight="1" x14ac:dyDescent="0.35">
      <c r="B29" s="39">
        <v>0.17708333333333329</v>
      </c>
      <c r="C29" s="152">
        <f>IF($O$7=1,Values!C28,IF($O$7=2,Values!M28,Values!W28))</f>
        <v>0</v>
      </c>
      <c r="D29" s="153">
        <f>IF($O$7=1,Values!D28,IF($O$7=2,Values!N28,Values!X28))</f>
        <v>0</v>
      </c>
      <c r="E29" s="153">
        <f>IF($O$7=1,Values!E28,IF($O$7=2,Values!O28,Values!Y28))</f>
        <v>0</v>
      </c>
      <c r="F29" s="153">
        <f>IF($O$7=1,Values!F28,IF($O$7=2,Values!P28,Values!Z28))</f>
        <v>0</v>
      </c>
      <c r="G29" s="153">
        <f>IF($O$7=1,Values!G28,IF($O$7=2,Values!Q28,Values!AA28))</f>
        <v>0</v>
      </c>
      <c r="H29" s="153">
        <f>IF($O$7=1,Values!H28,IF($O$7=2,Values!R28,Values!AB28))</f>
        <v>0</v>
      </c>
      <c r="I29" s="159">
        <f>IF($O$7=1,Values!I28,IF($O$7=2,Values!S28,Values!AC28))</f>
        <v>0</v>
      </c>
      <c r="J29" s="18">
        <f>IF($O$7=1,Values!J28,IF($O$7=2,Values!T28,Values!AD28))</f>
        <v>0</v>
      </c>
      <c r="K29" s="18">
        <f>IF($O$7=1,Values!K28,IF($O$7=2,Values!U28,Values!AE28))</f>
        <v>0</v>
      </c>
      <c r="AA29" s="46"/>
      <c r="AB29" s="230">
        <v>0.17708333333333329</v>
      </c>
      <c r="AC29" s="54">
        <f t="shared" si="1"/>
        <v>0</v>
      </c>
      <c r="AD29" s="54">
        <f t="shared" si="2"/>
        <v>0</v>
      </c>
      <c r="AE29" s="54">
        <f t="shared" si="3"/>
        <v>0</v>
      </c>
      <c r="AF29" s="54">
        <f t="shared" si="4"/>
        <v>0</v>
      </c>
      <c r="AG29" s="54">
        <f t="shared" si="5"/>
        <v>0</v>
      </c>
      <c r="AH29" s="54">
        <f t="shared" si="6"/>
        <v>0</v>
      </c>
      <c r="AI29" s="54">
        <f t="shared" si="6"/>
        <v>0</v>
      </c>
      <c r="AJ29" s="231">
        <f t="shared" si="7"/>
        <v>0</v>
      </c>
      <c r="AK29" s="231">
        <f t="shared" si="8"/>
        <v>0</v>
      </c>
      <c r="AL29" s="46"/>
      <c r="AM29" s="46"/>
      <c r="AN29" s="46"/>
      <c r="AO29" s="46"/>
    </row>
    <row r="30" spans="2:41" ht="15" customHeight="1" x14ac:dyDescent="0.35">
      <c r="B30" s="39">
        <v>0.18749999999999994</v>
      </c>
      <c r="C30" s="152">
        <f>IF($O$7=1,Values!C29,IF($O$7=2,Values!M29,Values!W29))</f>
        <v>0</v>
      </c>
      <c r="D30" s="153">
        <f>IF($O$7=1,Values!D29,IF($O$7=2,Values!N29,Values!X29))</f>
        <v>0</v>
      </c>
      <c r="E30" s="153">
        <f>IF($O$7=1,Values!E29,IF($O$7=2,Values!O29,Values!Y29))</f>
        <v>0</v>
      </c>
      <c r="F30" s="153">
        <f>IF($O$7=1,Values!F29,IF($O$7=2,Values!P29,Values!Z29))</f>
        <v>0</v>
      </c>
      <c r="G30" s="153">
        <f>IF($O$7=1,Values!G29,IF($O$7=2,Values!Q29,Values!AA29))</f>
        <v>0</v>
      </c>
      <c r="H30" s="153">
        <f>IF($O$7=1,Values!H29,IF($O$7=2,Values!R29,Values!AB29))</f>
        <v>0</v>
      </c>
      <c r="I30" s="159">
        <f>IF($O$7=1,Values!I29,IF($O$7=2,Values!S29,Values!AC29))</f>
        <v>0</v>
      </c>
      <c r="J30" s="18">
        <f>IF($O$7=1,Values!J29,IF($O$7=2,Values!T29,Values!AD29))</f>
        <v>0</v>
      </c>
      <c r="K30" s="18">
        <f>IF($O$7=1,Values!K29,IF($O$7=2,Values!U29,Values!AE29))</f>
        <v>0</v>
      </c>
      <c r="AA30" s="46"/>
      <c r="AB30" s="230">
        <v>0.18749999999999994</v>
      </c>
      <c r="AC30" s="54">
        <f t="shared" si="1"/>
        <v>0</v>
      </c>
      <c r="AD30" s="54">
        <f t="shared" si="2"/>
        <v>0</v>
      </c>
      <c r="AE30" s="54">
        <f t="shared" si="3"/>
        <v>0</v>
      </c>
      <c r="AF30" s="54">
        <f t="shared" si="4"/>
        <v>0</v>
      </c>
      <c r="AG30" s="54">
        <f t="shared" si="5"/>
        <v>0</v>
      </c>
      <c r="AH30" s="54">
        <f t="shared" si="6"/>
        <v>0</v>
      </c>
      <c r="AI30" s="54">
        <f t="shared" si="6"/>
        <v>0</v>
      </c>
      <c r="AJ30" s="231">
        <f t="shared" si="7"/>
        <v>0</v>
      </c>
      <c r="AK30" s="231">
        <f t="shared" si="8"/>
        <v>0</v>
      </c>
      <c r="AL30" s="46"/>
      <c r="AM30" s="46"/>
      <c r="AN30" s="46"/>
      <c r="AO30" s="46"/>
    </row>
    <row r="31" spans="2:41" x14ac:dyDescent="0.35">
      <c r="B31" s="39">
        <v>0.1979166666666666</v>
      </c>
      <c r="C31" s="152">
        <f>IF($O$7=1,Values!C30,IF($O$7=2,Values!M30,Values!W30))</f>
        <v>1</v>
      </c>
      <c r="D31" s="153">
        <f>IF($O$7=1,Values!D30,IF($O$7=2,Values!N30,Values!X30))</f>
        <v>0</v>
      </c>
      <c r="E31" s="153">
        <f>IF($O$7=1,Values!E30,IF($O$7=2,Values!O30,Values!Y30))</f>
        <v>0</v>
      </c>
      <c r="F31" s="153">
        <f>IF($O$7=1,Values!F30,IF($O$7=2,Values!P30,Values!Z30))</f>
        <v>0</v>
      </c>
      <c r="G31" s="153">
        <f>IF($O$7=1,Values!G30,IF($O$7=2,Values!Q30,Values!AA30))</f>
        <v>0</v>
      </c>
      <c r="H31" s="153">
        <f>IF($O$7=1,Values!H30,IF($O$7=2,Values!R30,Values!AB30))</f>
        <v>0</v>
      </c>
      <c r="I31" s="159">
        <f>IF($O$7=1,Values!I30,IF($O$7=2,Values!S30,Values!AC30))</f>
        <v>1</v>
      </c>
      <c r="J31" s="18">
        <f>IF($O$7=1,Values!J30,IF($O$7=2,Values!T30,Values!AD30))</f>
        <v>0.2</v>
      </c>
      <c r="K31" s="18">
        <f>IF($O$7=1,Values!K30,IF($O$7=2,Values!U30,Values!AE30))</f>
        <v>0.2857142857142857</v>
      </c>
      <c r="AA31" s="46"/>
      <c r="AB31" s="230">
        <v>0.1979166666666666</v>
      </c>
      <c r="AC31" s="54">
        <f t="shared" si="1"/>
        <v>1</v>
      </c>
      <c r="AD31" s="54">
        <f t="shared" si="2"/>
        <v>0</v>
      </c>
      <c r="AE31" s="54">
        <f t="shared" si="3"/>
        <v>0</v>
      </c>
      <c r="AF31" s="54">
        <f t="shared" si="4"/>
        <v>0</v>
      </c>
      <c r="AG31" s="54">
        <f t="shared" si="5"/>
        <v>0</v>
      </c>
      <c r="AH31" s="54">
        <f t="shared" si="6"/>
        <v>0</v>
      </c>
      <c r="AI31" s="54">
        <f t="shared" si="6"/>
        <v>1</v>
      </c>
      <c r="AJ31" s="231">
        <f t="shared" si="7"/>
        <v>0.2</v>
      </c>
      <c r="AK31" s="231">
        <f t="shared" si="8"/>
        <v>0.28571428571428598</v>
      </c>
      <c r="AL31" s="46"/>
      <c r="AM31" s="46"/>
      <c r="AN31" s="46"/>
      <c r="AO31" s="46"/>
    </row>
    <row r="32" spans="2:41" x14ac:dyDescent="0.35">
      <c r="B32" s="39">
        <v>0.20833333333333326</v>
      </c>
      <c r="C32" s="152">
        <f>IF($O$7=1,Values!C31,IF($O$7=2,Values!M31,Values!W31))</f>
        <v>2</v>
      </c>
      <c r="D32" s="153">
        <f>IF($O$7=1,Values!D31,IF($O$7=2,Values!N31,Values!X31))</f>
        <v>0</v>
      </c>
      <c r="E32" s="153">
        <f>IF($O$7=1,Values!E31,IF($O$7=2,Values!O31,Values!Y31))</f>
        <v>0</v>
      </c>
      <c r="F32" s="153">
        <f>IF($O$7=1,Values!F31,IF($O$7=2,Values!P31,Values!Z31))</f>
        <v>0</v>
      </c>
      <c r="G32" s="153">
        <f>IF($O$7=1,Values!G31,IF($O$7=2,Values!Q31,Values!AA31))</f>
        <v>0</v>
      </c>
      <c r="H32" s="153">
        <f>IF($O$7=1,Values!H31,IF($O$7=2,Values!R31,Values!AB31))</f>
        <v>0</v>
      </c>
      <c r="I32" s="159">
        <f>IF($O$7=1,Values!I31,IF($O$7=2,Values!S31,Values!AC31))</f>
        <v>0</v>
      </c>
      <c r="J32" s="18">
        <f>IF($O$7=1,Values!J31,IF($O$7=2,Values!T31,Values!AD31))</f>
        <v>0.4</v>
      </c>
      <c r="K32" s="18">
        <f>IF($O$7=1,Values!K31,IF($O$7=2,Values!U31,Values!AE31))</f>
        <v>0.2857142857142857</v>
      </c>
      <c r="AA32" s="46"/>
      <c r="AB32" s="230">
        <v>0.20833333333333326</v>
      </c>
      <c r="AC32" s="54">
        <f t="shared" si="1"/>
        <v>2</v>
      </c>
      <c r="AD32" s="54">
        <f t="shared" si="2"/>
        <v>0</v>
      </c>
      <c r="AE32" s="54">
        <f t="shared" si="3"/>
        <v>0</v>
      </c>
      <c r="AF32" s="54">
        <f t="shared" si="4"/>
        <v>0</v>
      </c>
      <c r="AG32" s="54">
        <f t="shared" si="5"/>
        <v>0</v>
      </c>
      <c r="AH32" s="54">
        <f t="shared" si="6"/>
        <v>0</v>
      </c>
      <c r="AI32" s="54">
        <f t="shared" si="6"/>
        <v>0</v>
      </c>
      <c r="AJ32" s="231">
        <f t="shared" si="7"/>
        <v>0.4</v>
      </c>
      <c r="AK32" s="231">
        <f t="shared" si="8"/>
        <v>0.28571428571428598</v>
      </c>
      <c r="AL32" s="46"/>
      <c r="AM32" s="46"/>
      <c r="AN32" s="46"/>
      <c r="AO32" s="46"/>
    </row>
    <row r="33" spans="2:41" x14ac:dyDescent="0.35">
      <c r="B33" s="39">
        <v>0.21874999999999992</v>
      </c>
      <c r="C33" s="152">
        <f>IF($O$7=1,Values!C32,IF($O$7=2,Values!M32,Values!W32))</f>
        <v>1</v>
      </c>
      <c r="D33" s="153">
        <f>IF($O$7=1,Values!D32,IF($O$7=2,Values!N32,Values!X32))</f>
        <v>2</v>
      </c>
      <c r="E33" s="153">
        <f>IF($O$7=1,Values!E32,IF($O$7=2,Values!O32,Values!Y32))</f>
        <v>1</v>
      </c>
      <c r="F33" s="153">
        <f>IF($O$7=1,Values!F32,IF($O$7=2,Values!P32,Values!Z32))</f>
        <v>0</v>
      </c>
      <c r="G33" s="153">
        <f>IF($O$7=1,Values!G32,IF($O$7=2,Values!Q32,Values!AA32))</f>
        <v>1</v>
      </c>
      <c r="H33" s="153">
        <f>IF($O$7=1,Values!H32,IF($O$7=2,Values!R32,Values!AB32))</f>
        <v>0</v>
      </c>
      <c r="I33" s="159">
        <f>IF($O$7=1,Values!I32,IF($O$7=2,Values!S32,Values!AC32))</f>
        <v>1</v>
      </c>
      <c r="J33" s="18">
        <f>IF($O$7=1,Values!J32,IF($O$7=2,Values!T32,Values!AD32))</f>
        <v>1</v>
      </c>
      <c r="K33" s="18">
        <f>IF($O$7=1,Values!K32,IF($O$7=2,Values!U32,Values!AE32))</f>
        <v>0.8571428571428571</v>
      </c>
      <c r="AA33" s="46"/>
      <c r="AB33" s="230">
        <v>0.21874999999999992</v>
      </c>
      <c r="AC33" s="54">
        <f t="shared" si="1"/>
        <v>1</v>
      </c>
      <c r="AD33" s="54">
        <f t="shared" si="2"/>
        <v>2</v>
      </c>
      <c r="AE33" s="54">
        <f t="shared" si="3"/>
        <v>1</v>
      </c>
      <c r="AF33" s="54">
        <f t="shared" si="4"/>
        <v>0</v>
      </c>
      <c r="AG33" s="54">
        <f t="shared" si="5"/>
        <v>1</v>
      </c>
      <c r="AH33" s="54">
        <f t="shared" si="6"/>
        <v>0</v>
      </c>
      <c r="AI33" s="54">
        <f t="shared" si="6"/>
        <v>1</v>
      </c>
      <c r="AJ33" s="231">
        <f t="shared" si="7"/>
        <v>1</v>
      </c>
      <c r="AK33" s="231">
        <f t="shared" si="8"/>
        <v>0.85714285714285698</v>
      </c>
      <c r="AL33" s="46"/>
      <c r="AM33" s="46"/>
      <c r="AN33" s="46"/>
      <c r="AO33" s="46"/>
    </row>
    <row r="34" spans="2:41" x14ac:dyDescent="0.35">
      <c r="B34" s="39">
        <v>0.22916666666666657</v>
      </c>
      <c r="C34" s="152">
        <f>IF($O$7=1,Values!C33,IF($O$7=2,Values!M33,Values!W33))</f>
        <v>2</v>
      </c>
      <c r="D34" s="153">
        <f>IF($O$7=1,Values!D33,IF($O$7=2,Values!N33,Values!X33))</f>
        <v>0</v>
      </c>
      <c r="E34" s="153">
        <f>IF($O$7=1,Values!E33,IF($O$7=2,Values!O33,Values!Y33))</f>
        <v>0</v>
      </c>
      <c r="F34" s="153">
        <f>IF($O$7=1,Values!F33,IF($O$7=2,Values!P33,Values!Z33))</f>
        <v>1</v>
      </c>
      <c r="G34" s="153">
        <f>IF($O$7=1,Values!G33,IF($O$7=2,Values!Q33,Values!AA33))</f>
        <v>0</v>
      </c>
      <c r="H34" s="153">
        <f>IF($O$7=1,Values!H33,IF($O$7=2,Values!R33,Values!AB33))</f>
        <v>0</v>
      </c>
      <c r="I34" s="159">
        <f>IF($O$7=1,Values!I33,IF($O$7=2,Values!S33,Values!AC33))</f>
        <v>0</v>
      </c>
      <c r="J34" s="18">
        <f>IF($O$7=1,Values!J33,IF($O$7=2,Values!T33,Values!AD33))</f>
        <v>0.6</v>
      </c>
      <c r="K34" s="18">
        <f>IF($O$7=1,Values!K33,IF($O$7=2,Values!U33,Values!AE33))</f>
        <v>0.42857142857142855</v>
      </c>
      <c r="AA34" s="46"/>
      <c r="AB34" s="230">
        <v>0.22916666666666657</v>
      </c>
      <c r="AC34" s="54">
        <f t="shared" si="1"/>
        <v>2</v>
      </c>
      <c r="AD34" s="54">
        <f t="shared" si="2"/>
        <v>0</v>
      </c>
      <c r="AE34" s="54">
        <f t="shared" si="3"/>
        <v>0</v>
      </c>
      <c r="AF34" s="54">
        <f t="shared" si="4"/>
        <v>1</v>
      </c>
      <c r="AG34" s="54">
        <f t="shared" si="5"/>
        <v>0</v>
      </c>
      <c r="AH34" s="54">
        <f t="shared" si="6"/>
        <v>0</v>
      </c>
      <c r="AI34" s="54">
        <f t="shared" si="6"/>
        <v>0</v>
      </c>
      <c r="AJ34" s="231">
        <f t="shared" si="7"/>
        <v>0.6</v>
      </c>
      <c r="AK34" s="231">
        <f t="shared" si="8"/>
        <v>0.42857142857142899</v>
      </c>
      <c r="AL34" s="46"/>
      <c r="AM34" s="46"/>
      <c r="AN34" s="46"/>
      <c r="AO34" s="46"/>
    </row>
    <row r="35" spans="2:41" x14ac:dyDescent="0.35">
      <c r="B35" s="39">
        <v>0.23958333333333323</v>
      </c>
      <c r="C35" s="152">
        <f>IF($O$7=1,Values!C34,IF($O$7=2,Values!M34,Values!W34))</f>
        <v>1</v>
      </c>
      <c r="D35" s="153">
        <f>IF($O$7=1,Values!D34,IF($O$7=2,Values!N34,Values!X34))</f>
        <v>0</v>
      </c>
      <c r="E35" s="153">
        <f>IF($O$7=1,Values!E34,IF($O$7=2,Values!O34,Values!Y34))</f>
        <v>0</v>
      </c>
      <c r="F35" s="153">
        <f>IF($O$7=1,Values!F34,IF($O$7=2,Values!P34,Values!Z34))</f>
        <v>0</v>
      </c>
      <c r="G35" s="153">
        <f>IF($O$7=1,Values!G34,IF($O$7=2,Values!Q34,Values!AA34))</f>
        <v>0</v>
      </c>
      <c r="H35" s="153">
        <f>IF($O$7=1,Values!H34,IF($O$7=2,Values!R34,Values!AB34))</f>
        <v>0</v>
      </c>
      <c r="I35" s="159">
        <f>IF($O$7=1,Values!I34,IF($O$7=2,Values!S34,Values!AC34))</f>
        <v>0</v>
      </c>
      <c r="J35" s="18">
        <f>IF($O$7=1,Values!J34,IF($O$7=2,Values!T34,Values!AD34))</f>
        <v>0.2</v>
      </c>
      <c r="K35" s="18">
        <f>IF($O$7=1,Values!K34,IF($O$7=2,Values!U34,Values!AE34))</f>
        <v>0.14285714285714285</v>
      </c>
      <c r="AA35" s="46"/>
      <c r="AB35" s="230">
        <v>0.23958333333333323</v>
      </c>
      <c r="AC35" s="54">
        <f t="shared" si="1"/>
        <v>1</v>
      </c>
      <c r="AD35" s="54">
        <f t="shared" si="2"/>
        <v>0</v>
      </c>
      <c r="AE35" s="54">
        <f t="shared" si="3"/>
        <v>0</v>
      </c>
      <c r="AF35" s="54">
        <f t="shared" si="4"/>
        <v>0</v>
      </c>
      <c r="AG35" s="54">
        <f t="shared" si="5"/>
        <v>0</v>
      </c>
      <c r="AH35" s="54">
        <f t="shared" si="6"/>
        <v>0</v>
      </c>
      <c r="AI35" s="54">
        <f t="shared" si="6"/>
        <v>0</v>
      </c>
      <c r="AJ35" s="231">
        <f t="shared" si="7"/>
        <v>0.2</v>
      </c>
      <c r="AK35" s="231">
        <f t="shared" si="8"/>
        <v>0.14285714285714299</v>
      </c>
      <c r="AL35" s="46"/>
      <c r="AM35" s="46"/>
      <c r="AN35" s="46"/>
      <c r="AO35" s="46"/>
    </row>
    <row r="36" spans="2:41" x14ac:dyDescent="0.35">
      <c r="B36" s="39">
        <v>0.24999999999999989</v>
      </c>
      <c r="C36" s="152">
        <f>IF($O$7=1,Values!C35,IF($O$7=2,Values!M35,Values!W35))</f>
        <v>2</v>
      </c>
      <c r="D36" s="153">
        <f>IF($O$7=1,Values!D35,IF($O$7=2,Values!N35,Values!X35))</f>
        <v>1</v>
      </c>
      <c r="E36" s="153">
        <f>IF($O$7=1,Values!E35,IF($O$7=2,Values!O35,Values!Y35))</f>
        <v>0</v>
      </c>
      <c r="F36" s="153">
        <f>IF($O$7=1,Values!F35,IF($O$7=2,Values!P35,Values!Z35))</f>
        <v>1</v>
      </c>
      <c r="G36" s="153">
        <f>IF($O$7=1,Values!G35,IF($O$7=2,Values!Q35,Values!AA35))</f>
        <v>0</v>
      </c>
      <c r="H36" s="153">
        <f>IF($O$7=1,Values!H35,IF($O$7=2,Values!R35,Values!AB35))</f>
        <v>0</v>
      </c>
      <c r="I36" s="159">
        <f>IF($O$7=1,Values!I35,IF($O$7=2,Values!S35,Values!AC35))</f>
        <v>1</v>
      </c>
      <c r="J36" s="18">
        <f>IF($O$7=1,Values!J35,IF($O$7=2,Values!T35,Values!AD35))</f>
        <v>0.8</v>
      </c>
      <c r="K36" s="18">
        <f>IF($O$7=1,Values!K35,IF($O$7=2,Values!U35,Values!AE35))</f>
        <v>0.7142857142857143</v>
      </c>
      <c r="AA36" s="46"/>
      <c r="AB36" s="230">
        <v>0.24999999999999989</v>
      </c>
      <c r="AC36" s="54">
        <f t="shared" si="1"/>
        <v>2</v>
      </c>
      <c r="AD36" s="54">
        <f t="shared" si="2"/>
        <v>1</v>
      </c>
      <c r="AE36" s="54">
        <f t="shared" si="3"/>
        <v>0</v>
      </c>
      <c r="AF36" s="54">
        <f t="shared" si="4"/>
        <v>1</v>
      </c>
      <c r="AG36" s="54">
        <f t="shared" si="5"/>
        <v>0</v>
      </c>
      <c r="AH36" s="54">
        <f t="shared" si="6"/>
        <v>0</v>
      </c>
      <c r="AI36" s="54">
        <f t="shared" si="6"/>
        <v>1</v>
      </c>
      <c r="AJ36" s="231">
        <f t="shared" si="7"/>
        <v>0.8</v>
      </c>
      <c r="AK36" s="231">
        <f t="shared" si="8"/>
        <v>0.71428571428571397</v>
      </c>
      <c r="AL36" s="46"/>
      <c r="AM36" s="46"/>
      <c r="AN36" s="46"/>
      <c r="AO36" s="46"/>
    </row>
    <row r="37" spans="2:41" x14ac:dyDescent="0.35">
      <c r="B37" s="39">
        <v>0.26041666666666657</v>
      </c>
      <c r="C37" s="152">
        <f>IF($O$7=1,Values!C36,IF($O$7=2,Values!M36,Values!W36))</f>
        <v>0</v>
      </c>
      <c r="D37" s="153">
        <f>IF($O$7=1,Values!D36,IF($O$7=2,Values!N36,Values!X36))</f>
        <v>4</v>
      </c>
      <c r="E37" s="153">
        <f>IF($O$7=1,Values!E36,IF($O$7=2,Values!O36,Values!Y36))</f>
        <v>0</v>
      </c>
      <c r="F37" s="153">
        <f>IF($O$7=1,Values!F36,IF($O$7=2,Values!P36,Values!Z36))</f>
        <v>1</v>
      </c>
      <c r="G37" s="153">
        <f>IF($O$7=1,Values!G36,IF($O$7=2,Values!Q36,Values!AA36))</f>
        <v>0</v>
      </c>
      <c r="H37" s="153">
        <f>IF($O$7=1,Values!H36,IF($O$7=2,Values!R36,Values!AB36))</f>
        <v>0</v>
      </c>
      <c r="I37" s="159">
        <f>IF($O$7=1,Values!I36,IF($O$7=2,Values!S36,Values!AC36))</f>
        <v>0</v>
      </c>
      <c r="J37" s="18">
        <f>IF($O$7=1,Values!J36,IF($O$7=2,Values!T36,Values!AD36))</f>
        <v>1</v>
      </c>
      <c r="K37" s="18">
        <f>IF($O$7=1,Values!K36,IF($O$7=2,Values!U36,Values!AE36))</f>
        <v>0.7142857142857143</v>
      </c>
      <c r="AA37" s="46"/>
      <c r="AB37" s="230">
        <v>0.26041666666666657</v>
      </c>
      <c r="AC37" s="54">
        <f t="shared" si="1"/>
        <v>0</v>
      </c>
      <c r="AD37" s="54">
        <f t="shared" si="2"/>
        <v>4</v>
      </c>
      <c r="AE37" s="54">
        <f t="shared" si="3"/>
        <v>0</v>
      </c>
      <c r="AF37" s="54">
        <f t="shared" si="4"/>
        <v>1</v>
      </c>
      <c r="AG37" s="54">
        <f t="shared" si="5"/>
        <v>0</v>
      </c>
      <c r="AH37" s="54">
        <f t="shared" si="6"/>
        <v>0</v>
      </c>
      <c r="AI37" s="54">
        <f t="shared" si="6"/>
        <v>0</v>
      </c>
      <c r="AJ37" s="231">
        <f t="shared" si="7"/>
        <v>1</v>
      </c>
      <c r="AK37" s="231">
        <f t="shared" si="8"/>
        <v>0.71428571428571397</v>
      </c>
      <c r="AL37" s="46"/>
      <c r="AM37" s="46"/>
      <c r="AN37" s="46"/>
      <c r="AO37" s="46"/>
    </row>
    <row r="38" spans="2:41" x14ac:dyDescent="0.35">
      <c r="B38" s="39">
        <v>0.27083333333333326</v>
      </c>
      <c r="C38" s="152">
        <f>IF($O$7=1,Values!C37,IF($O$7=2,Values!M37,Values!W37))</f>
        <v>4</v>
      </c>
      <c r="D38" s="153">
        <f>IF($O$7=1,Values!D37,IF($O$7=2,Values!N37,Values!X37))</f>
        <v>3</v>
      </c>
      <c r="E38" s="153">
        <f>IF($O$7=1,Values!E37,IF($O$7=2,Values!O37,Values!Y37))</f>
        <v>4</v>
      </c>
      <c r="F38" s="153">
        <f>IF($O$7=1,Values!F37,IF($O$7=2,Values!P37,Values!Z37))</f>
        <v>2</v>
      </c>
      <c r="G38" s="153">
        <f>IF($O$7=1,Values!G37,IF($O$7=2,Values!Q37,Values!AA37))</f>
        <v>2</v>
      </c>
      <c r="H38" s="153">
        <f>IF($O$7=1,Values!H37,IF($O$7=2,Values!R37,Values!AB37))</f>
        <v>0</v>
      </c>
      <c r="I38" s="159">
        <f>IF($O$7=1,Values!I37,IF($O$7=2,Values!S37,Values!AC37))</f>
        <v>0</v>
      </c>
      <c r="J38" s="18">
        <f>IF($O$7=1,Values!J37,IF($O$7=2,Values!T37,Values!AD37))</f>
        <v>3</v>
      </c>
      <c r="K38" s="18">
        <f>IF($O$7=1,Values!K37,IF($O$7=2,Values!U37,Values!AE37))</f>
        <v>2.1428571428571428</v>
      </c>
      <c r="AA38" s="46"/>
      <c r="AB38" s="230">
        <v>0.27083333333333326</v>
      </c>
      <c r="AC38" s="54">
        <f t="shared" si="1"/>
        <v>4</v>
      </c>
      <c r="AD38" s="54">
        <f t="shared" si="2"/>
        <v>3</v>
      </c>
      <c r="AE38" s="54">
        <f t="shared" si="3"/>
        <v>4</v>
      </c>
      <c r="AF38" s="54">
        <f t="shared" si="4"/>
        <v>2</v>
      </c>
      <c r="AG38" s="54">
        <f t="shared" si="5"/>
        <v>2</v>
      </c>
      <c r="AH38" s="54">
        <f t="shared" si="6"/>
        <v>0</v>
      </c>
      <c r="AI38" s="54">
        <f t="shared" si="6"/>
        <v>0</v>
      </c>
      <c r="AJ38" s="231">
        <f t="shared" si="7"/>
        <v>3</v>
      </c>
      <c r="AK38" s="231">
        <f t="shared" si="8"/>
        <v>2.1428571428571401</v>
      </c>
      <c r="AL38" s="46"/>
      <c r="AM38" s="46"/>
      <c r="AN38" s="46"/>
      <c r="AO38" s="46"/>
    </row>
    <row r="39" spans="2:41" x14ac:dyDescent="0.35">
      <c r="B39" s="39">
        <v>0.28124999999999994</v>
      </c>
      <c r="C39" s="152">
        <f>IF($O$7=1,Values!C38,IF($O$7=2,Values!M38,Values!W38))</f>
        <v>6</v>
      </c>
      <c r="D39" s="153">
        <f>IF($O$7=1,Values!D38,IF($O$7=2,Values!N38,Values!X38))</f>
        <v>6</v>
      </c>
      <c r="E39" s="153">
        <f>IF($O$7=1,Values!E38,IF($O$7=2,Values!O38,Values!Y38))</f>
        <v>3</v>
      </c>
      <c r="F39" s="153">
        <f>IF($O$7=1,Values!F38,IF($O$7=2,Values!P38,Values!Z38))</f>
        <v>4</v>
      </c>
      <c r="G39" s="153">
        <f>IF($O$7=1,Values!G38,IF($O$7=2,Values!Q38,Values!AA38))</f>
        <v>3</v>
      </c>
      <c r="H39" s="153">
        <f>IF($O$7=1,Values!H38,IF($O$7=2,Values!R38,Values!AB38))</f>
        <v>1</v>
      </c>
      <c r="I39" s="159">
        <f>IF($O$7=1,Values!I38,IF($O$7=2,Values!S38,Values!AC38))</f>
        <v>1</v>
      </c>
      <c r="J39" s="18">
        <f>IF($O$7=1,Values!J38,IF($O$7=2,Values!T38,Values!AD38))</f>
        <v>4.4000000000000004</v>
      </c>
      <c r="K39" s="18">
        <f>IF($O$7=1,Values!K38,IF($O$7=2,Values!U38,Values!AE38))</f>
        <v>3.4285714285714284</v>
      </c>
      <c r="AA39" s="46"/>
      <c r="AB39" s="230">
        <v>0.28124999999999994</v>
      </c>
      <c r="AC39" s="54">
        <f t="shared" si="1"/>
        <v>6</v>
      </c>
      <c r="AD39" s="54">
        <f t="shared" si="2"/>
        <v>6</v>
      </c>
      <c r="AE39" s="54">
        <f t="shared" si="3"/>
        <v>3</v>
      </c>
      <c r="AF39" s="54">
        <f t="shared" si="4"/>
        <v>4</v>
      </c>
      <c r="AG39" s="54">
        <f t="shared" si="5"/>
        <v>3</v>
      </c>
      <c r="AH39" s="54">
        <f t="shared" si="6"/>
        <v>1</v>
      </c>
      <c r="AI39" s="54">
        <f t="shared" si="6"/>
        <v>1</v>
      </c>
      <c r="AJ39" s="231">
        <f t="shared" si="7"/>
        <v>4.4000000000000004</v>
      </c>
      <c r="AK39" s="231">
        <f t="shared" si="8"/>
        <v>3.4285714285714302</v>
      </c>
    </row>
    <row r="40" spans="2:41" x14ac:dyDescent="0.35">
      <c r="B40" s="39">
        <v>0.29166666666666663</v>
      </c>
      <c r="C40" s="152">
        <f>IF($O$7=1,Values!C39,IF($O$7=2,Values!M39,Values!W39))</f>
        <v>7</v>
      </c>
      <c r="D40" s="153">
        <f>IF($O$7=1,Values!D39,IF($O$7=2,Values!N39,Values!X39))</f>
        <v>10</v>
      </c>
      <c r="E40" s="153">
        <f>IF($O$7=1,Values!E39,IF($O$7=2,Values!O39,Values!Y39))</f>
        <v>8</v>
      </c>
      <c r="F40" s="153">
        <f>IF($O$7=1,Values!F39,IF($O$7=2,Values!P39,Values!Z39))</f>
        <v>7</v>
      </c>
      <c r="G40" s="153">
        <f>IF($O$7=1,Values!G39,IF($O$7=2,Values!Q39,Values!AA39))</f>
        <v>8</v>
      </c>
      <c r="H40" s="153">
        <f>IF($O$7=1,Values!H39,IF($O$7=2,Values!R39,Values!AB39))</f>
        <v>4</v>
      </c>
      <c r="I40" s="159">
        <f>IF($O$7=1,Values!I39,IF($O$7=2,Values!S39,Values!AC39))</f>
        <v>2</v>
      </c>
      <c r="J40" s="18">
        <f>IF($O$7=1,Values!J39,IF($O$7=2,Values!T39,Values!AD39))</f>
        <v>8</v>
      </c>
      <c r="K40" s="18">
        <f>IF($O$7=1,Values!K39,IF($O$7=2,Values!U39,Values!AE39))</f>
        <v>6.5714285714285712</v>
      </c>
      <c r="AA40" s="46"/>
      <c r="AB40" s="230">
        <v>0.29166666666666663</v>
      </c>
      <c r="AC40" s="54">
        <f t="shared" si="1"/>
        <v>7</v>
      </c>
      <c r="AD40" s="54">
        <f t="shared" si="2"/>
        <v>10</v>
      </c>
      <c r="AE40" s="54">
        <f t="shared" si="3"/>
        <v>8</v>
      </c>
      <c r="AF40" s="54">
        <f t="shared" si="4"/>
        <v>7</v>
      </c>
      <c r="AG40" s="54">
        <f t="shared" si="5"/>
        <v>8</v>
      </c>
      <c r="AH40" s="54">
        <f t="shared" si="6"/>
        <v>4</v>
      </c>
      <c r="AI40" s="54">
        <f t="shared" si="6"/>
        <v>2</v>
      </c>
      <c r="AJ40" s="231">
        <f t="shared" si="7"/>
        <v>8</v>
      </c>
      <c r="AK40" s="231">
        <f t="shared" si="8"/>
        <v>6.5714285714285703</v>
      </c>
    </row>
    <row r="41" spans="2:41" x14ac:dyDescent="0.35">
      <c r="B41" s="39">
        <v>0.30208333333333331</v>
      </c>
      <c r="C41" s="152">
        <f>IF($O$7=1,Values!C40,IF($O$7=2,Values!M40,Values!W40))</f>
        <v>8</v>
      </c>
      <c r="D41" s="153">
        <f>IF($O$7=1,Values!D40,IF($O$7=2,Values!N40,Values!X40))</f>
        <v>7</v>
      </c>
      <c r="E41" s="153">
        <f>IF($O$7=1,Values!E40,IF($O$7=2,Values!O40,Values!Y40))</f>
        <v>7</v>
      </c>
      <c r="F41" s="153">
        <f>IF($O$7=1,Values!F40,IF($O$7=2,Values!P40,Values!Z40))</f>
        <v>5</v>
      </c>
      <c r="G41" s="153">
        <f>IF($O$7=1,Values!G40,IF($O$7=2,Values!Q40,Values!AA40))</f>
        <v>6</v>
      </c>
      <c r="H41" s="153">
        <f>IF($O$7=1,Values!H40,IF($O$7=2,Values!R40,Values!AB40))</f>
        <v>4</v>
      </c>
      <c r="I41" s="159">
        <f>IF($O$7=1,Values!I40,IF($O$7=2,Values!S40,Values!AC40))</f>
        <v>2</v>
      </c>
      <c r="J41" s="18">
        <f>IF($O$7=1,Values!J40,IF($O$7=2,Values!T40,Values!AD40))</f>
        <v>6.6</v>
      </c>
      <c r="K41" s="18">
        <f>IF($O$7=1,Values!K40,IF($O$7=2,Values!U40,Values!AE40))</f>
        <v>5.5714285714285712</v>
      </c>
      <c r="AA41" s="46"/>
      <c r="AB41" s="230">
        <v>0.30208333333333331</v>
      </c>
      <c r="AC41" s="54">
        <f t="shared" si="1"/>
        <v>8</v>
      </c>
      <c r="AD41" s="54">
        <f t="shared" si="2"/>
        <v>7</v>
      </c>
      <c r="AE41" s="54">
        <f t="shared" si="3"/>
        <v>7</v>
      </c>
      <c r="AF41" s="54">
        <f t="shared" si="4"/>
        <v>5</v>
      </c>
      <c r="AG41" s="54">
        <f t="shared" si="5"/>
        <v>6</v>
      </c>
      <c r="AH41" s="54">
        <f t="shared" si="6"/>
        <v>4</v>
      </c>
      <c r="AI41" s="54">
        <f t="shared" si="6"/>
        <v>2</v>
      </c>
      <c r="AJ41" s="231">
        <f t="shared" si="7"/>
        <v>6.6</v>
      </c>
      <c r="AK41" s="231">
        <f t="shared" si="8"/>
        <v>5.5714285714285703</v>
      </c>
    </row>
    <row r="42" spans="2:41" x14ac:dyDescent="0.35">
      <c r="B42" s="39">
        <v>0.3125</v>
      </c>
      <c r="C42" s="152">
        <f>IF($O$7=1,Values!C41,IF($O$7=2,Values!M41,Values!W41))</f>
        <v>5</v>
      </c>
      <c r="D42" s="153">
        <f>IF($O$7=1,Values!D41,IF($O$7=2,Values!N41,Values!X41))</f>
        <v>12</v>
      </c>
      <c r="E42" s="153">
        <f>IF($O$7=1,Values!E41,IF($O$7=2,Values!O41,Values!Y41))</f>
        <v>5</v>
      </c>
      <c r="F42" s="153">
        <f>IF($O$7=1,Values!F41,IF($O$7=2,Values!P41,Values!Z41))</f>
        <v>7</v>
      </c>
      <c r="G42" s="153">
        <f>IF($O$7=1,Values!G41,IF($O$7=2,Values!Q41,Values!AA41))</f>
        <v>7</v>
      </c>
      <c r="H42" s="153">
        <f>IF($O$7=1,Values!H41,IF($O$7=2,Values!R41,Values!AB41))</f>
        <v>1</v>
      </c>
      <c r="I42" s="159">
        <f>IF($O$7=1,Values!I41,IF($O$7=2,Values!S41,Values!AC41))</f>
        <v>1</v>
      </c>
      <c r="J42" s="18">
        <f>IF($O$7=1,Values!J41,IF($O$7=2,Values!T41,Values!AD41))</f>
        <v>7.2</v>
      </c>
      <c r="K42" s="18">
        <f>IF($O$7=1,Values!K41,IF($O$7=2,Values!U41,Values!AE41))</f>
        <v>5.4285714285714288</v>
      </c>
      <c r="AA42" s="46"/>
      <c r="AB42" s="230">
        <v>0.3125</v>
      </c>
      <c r="AC42" s="54">
        <f t="shared" si="1"/>
        <v>5</v>
      </c>
      <c r="AD42" s="54">
        <f t="shared" si="2"/>
        <v>12</v>
      </c>
      <c r="AE42" s="54">
        <f t="shared" si="3"/>
        <v>5</v>
      </c>
      <c r="AF42" s="54">
        <f t="shared" si="4"/>
        <v>7</v>
      </c>
      <c r="AG42" s="54">
        <f t="shared" si="5"/>
        <v>7</v>
      </c>
      <c r="AH42" s="54">
        <f t="shared" si="6"/>
        <v>1</v>
      </c>
      <c r="AI42" s="54">
        <f t="shared" si="6"/>
        <v>1</v>
      </c>
      <c r="AJ42" s="231">
        <f t="shared" si="7"/>
        <v>7.2</v>
      </c>
      <c r="AK42" s="231">
        <f t="shared" si="8"/>
        <v>5.4285714285714297</v>
      </c>
    </row>
    <row r="43" spans="2:41" x14ac:dyDescent="0.35">
      <c r="B43" s="39">
        <v>0.32291666666666669</v>
      </c>
      <c r="C43" s="152">
        <f>IF($O$7=1,Values!C42,IF($O$7=2,Values!M42,Values!W42))</f>
        <v>16</v>
      </c>
      <c r="D43" s="153">
        <f>IF($O$7=1,Values!D42,IF($O$7=2,Values!N42,Values!X42))</f>
        <v>11</v>
      </c>
      <c r="E43" s="153">
        <f>IF($O$7=1,Values!E42,IF($O$7=2,Values!O42,Values!Y42))</f>
        <v>24</v>
      </c>
      <c r="F43" s="153">
        <f>IF($O$7=1,Values!F42,IF($O$7=2,Values!P42,Values!Z42))</f>
        <v>21</v>
      </c>
      <c r="G43" s="153">
        <f>IF($O$7=1,Values!G42,IF($O$7=2,Values!Q42,Values!AA42))</f>
        <v>12</v>
      </c>
      <c r="H43" s="153">
        <f>IF($O$7=1,Values!H42,IF($O$7=2,Values!R42,Values!AB42))</f>
        <v>6</v>
      </c>
      <c r="I43" s="159">
        <f>IF($O$7=1,Values!I42,IF($O$7=2,Values!S42,Values!AC42))</f>
        <v>1</v>
      </c>
      <c r="J43" s="18">
        <f>IF($O$7=1,Values!J42,IF($O$7=2,Values!T42,Values!AD42))</f>
        <v>16.8</v>
      </c>
      <c r="K43" s="18">
        <f>IF($O$7=1,Values!K42,IF($O$7=2,Values!U42,Values!AE42))</f>
        <v>13</v>
      </c>
      <c r="AA43" s="46"/>
      <c r="AB43" s="230">
        <v>0.32291666666666669</v>
      </c>
      <c r="AC43" s="54">
        <f t="shared" si="1"/>
        <v>16</v>
      </c>
      <c r="AD43" s="54">
        <f t="shared" si="2"/>
        <v>11</v>
      </c>
      <c r="AE43" s="54">
        <f t="shared" si="3"/>
        <v>24</v>
      </c>
      <c r="AF43" s="54">
        <f t="shared" si="4"/>
        <v>21</v>
      </c>
      <c r="AG43" s="54">
        <f t="shared" si="5"/>
        <v>12</v>
      </c>
      <c r="AH43" s="54">
        <f t="shared" si="6"/>
        <v>6</v>
      </c>
      <c r="AI43" s="54">
        <f t="shared" si="6"/>
        <v>1</v>
      </c>
      <c r="AJ43" s="231">
        <f t="shared" si="7"/>
        <v>16.8</v>
      </c>
      <c r="AK43" s="231">
        <f t="shared" si="8"/>
        <v>13</v>
      </c>
    </row>
    <row r="44" spans="2:41" x14ac:dyDescent="0.35">
      <c r="B44" s="39">
        <v>0.33333333333333337</v>
      </c>
      <c r="C44" s="152">
        <f>IF($O$7=1,Values!C43,IF($O$7=2,Values!M43,Values!W43))</f>
        <v>13</v>
      </c>
      <c r="D44" s="153">
        <f>IF($O$7=1,Values!D43,IF($O$7=2,Values!N43,Values!X43))</f>
        <v>17</v>
      </c>
      <c r="E44" s="153">
        <f>IF($O$7=1,Values!E43,IF($O$7=2,Values!O43,Values!Y43))</f>
        <v>19</v>
      </c>
      <c r="F44" s="153">
        <f>IF($O$7=1,Values!F43,IF($O$7=2,Values!P43,Values!Z43))</f>
        <v>22</v>
      </c>
      <c r="G44" s="153">
        <f>IF($O$7=1,Values!G43,IF($O$7=2,Values!Q43,Values!AA43))</f>
        <v>12</v>
      </c>
      <c r="H44" s="153">
        <f>IF($O$7=1,Values!H43,IF($O$7=2,Values!R43,Values!AB43))</f>
        <v>5</v>
      </c>
      <c r="I44" s="159">
        <f>IF($O$7=1,Values!I43,IF($O$7=2,Values!S43,Values!AC43))</f>
        <v>4</v>
      </c>
      <c r="J44" s="18">
        <f>IF($O$7=1,Values!J43,IF($O$7=2,Values!T43,Values!AD43))</f>
        <v>16.600000000000001</v>
      </c>
      <c r="K44" s="18">
        <f>IF($O$7=1,Values!K43,IF($O$7=2,Values!U43,Values!AE43))</f>
        <v>13.142857142857142</v>
      </c>
      <c r="AA44" s="46"/>
      <c r="AB44" s="230">
        <v>0.33333333333333337</v>
      </c>
      <c r="AC44" s="54">
        <f t="shared" si="1"/>
        <v>13</v>
      </c>
      <c r="AD44" s="54">
        <f t="shared" si="2"/>
        <v>17</v>
      </c>
      <c r="AE44" s="54">
        <f t="shared" si="3"/>
        <v>19</v>
      </c>
      <c r="AF44" s="54">
        <f t="shared" si="4"/>
        <v>22</v>
      </c>
      <c r="AG44" s="54">
        <f t="shared" si="5"/>
        <v>12</v>
      </c>
      <c r="AH44" s="54">
        <f t="shared" si="6"/>
        <v>5</v>
      </c>
      <c r="AI44" s="54">
        <f t="shared" si="6"/>
        <v>4</v>
      </c>
      <c r="AJ44" s="231">
        <f t="shared" si="7"/>
        <v>16.600000000000001</v>
      </c>
      <c r="AK44" s="231">
        <f t="shared" si="8"/>
        <v>13.1428571428571</v>
      </c>
    </row>
    <row r="45" spans="2:41" x14ac:dyDescent="0.35">
      <c r="B45" s="39">
        <v>0.34375000000000006</v>
      </c>
      <c r="C45" s="152">
        <f>IF($O$7=1,Values!C44,IF($O$7=2,Values!M44,Values!W44))</f>
        <v>9</v>
      </c>
      <c r="D45" s="153">
        <f>IF($O$7=1,Values!D44,IF($O$7=2,Values!N44,Values!X44))</f>
        <v>8</v>
      </c>
      <c r="E45" s="153">
        <f>IF($O$7=1,Values!E44,IF($O$7=2,Values!O44,Values!Y44))</f>
        <v>12</v>
      </c>
      <c r="F45" s="153">
        <f>IF($O$7=1,Values!F44,IF($O$7=2,Values!P44,Values!Z44))</f>
        <v>14</v>
      </c>
      <c r="G45" s="153">
        <f>IF($O$7=1,Values!G44,IF($O$7=2,Values!Q44,Values!AA44))</f>
        <v>5</v>
      </c>
      <c r="H45" s="153">
        <f>IF($O$7=1,Values!H44,IF($O$7=2,Values!R44,Values!AB44))</f>
        <v>4</v>
      </c>
      <c r="I45" s="159">
        <f>IF($O$7=1,Values!I44,IF($O$7=2,Values!S44,Values!AC44))</f>
        <v>2</v>
      </c>
      <c r="J45" s="18">
        <f>IF($O$7=1,Values!J44,IF($O$7=2,Values!T44,Values!AD44))</f>
        <v>9.6</v>
      </c>
      <c r="K45" s="18">
        <f>IF($O$7=1,Values!K44,IF($O$7=2,Values!U44,Values!AE44))</f>
        <v>7.7142857142857144</v>
      </c>
      <c r="AA45" s="46"/>
      <c r="AB45" s="230">
        <v>0.34375000000000006</v>
      </c>
      <c r="AC45" s="54">
        <f t="shared" si="1"/>
        <v>9</v>
      </c>
      <c r="AD45" s="54">
        <f t="shared" si="2"/>
        <v>8</v>
      </c>
      <c r="AE45" s="54">
        <f t="shared" si="3"/>
        <v>12</v>
      </c>
      <c r="AF45" s="54">
        <f t="shared" si="4"/>
        <v>14</v>
      </c>
      <c r="AG45" s="54">
        <f t="shared" si="5"/>
        <v>5</v>
      </c>
      <c r="AH45" s="54">
        <f t="shared" si="6"/>
        <v>4</v>
      </c>
      <c r="AI45" s="54">
        <f t="shared" si="6"/>
        <v>2</v>
      </c>
      <c r="AJ45" s="231">
        <f t="shared" si="7"/>
        <v>9.6</v>
      </c>
      <c r="AK45" s="231">
        <f t="shared" si="8"/>
        <v>7.71428571428571</v>
      </c>
    </row>
    <row r="46" spans="2:41" x14ac:dyDescent="0.35">
      <c r="B46" s="39">
        <v>0.35416666666666674</v>
      </c>
      <c r="C46" s="152">
        <f>IF($O$7=1,Values!C45,IF($O$7=2,Values!M45,Values!W45))</f>
        <v>15</v>
      </c>
      <c r="D46" s="153">
        <f>IF($O$7=1,Values!D45,IF($O$7=2,Values!N45,Values!X45))</f>
        <v>11</v>
      </c>
      <c r="E46" s="153">
        <f>IF($O$7=1,Values!E45,IF($O$7=2,Values!O45,Values!Y45))</f>
        <v>27</v>
      </c>
      <c r="F46" s="153">
        <f>IF($O$7=1,Values!F45,IF($O$7=2,Values!P45,Values!Z45))</f>
        <v>23</v>
      </c>
      <c r="G46" s="153">
        <f>IF($O$7=1,Values!G45,IF($O$7=2,Values!Q45,Values!AA45))</f>
        <v>27</v>
      </c>
      <c r="H46" s="153">
        <f>IF($O$7=1,Values!H45,IF($O$7=2,Values!R45,Values!AB45))</f>
        <v>10</v>
      </c>
      <c r="I46" s="159">
        <f>IF($O$7=1,Values!I45,IF($O$7=2,Values!S45,Values!AC45))</f>
        <v>4</v>
      </c>
      <c r="J46" s="18">
        <f>IF($O$7=1,Values!J45,IF($O$7=2,Values!T45,Values!AD45))</f>
        <v>20.6</v>
      </c>
      <c r="K46" s="18">
        <f>IF($O$7=1,Values!K45,IF($O$7=2,Values!U45,Values!AE45))</f>
        <v>16.714285714285715</v>
      </c>
      <c r="AA46" s="46"/>
      <c r="AB46" s="230">
        <v>0.35416666666666674</v>
      </c>
      <c r="AC46" s="54">
        <f t="shared" si="1"/>
        <v>15</v>
      </c>
      <c r="AD46" s="54">
        <f t="shared" si="2"/>
        <v>11</v>
      </c>
      <c r="AE46" s="54">
        <f t="shared" si="3"/>
        <v>27</v>
      </c>
      <c r="AF46" s="54">
        <f t="shared" si="4"/>
        <v>23</v>
      </c>
      <c r="AG46" s="54">
        <f t="shared" si="5"/>
        <v>27</v>
      </c>
      <c r="AH46" s="54">
        <f t="shared" si="6"/>
        <v>10</v>
      </c>
      <c r="AI46" s="54">
        <f t="shared" si="6"/>
        <v>4</v>
      </c>
      <c r="AJ46" s="231">
        <f t="shared" si="7"/>
        <v>20.6</v>
      </c>
      <c r="AK46" s="231">
        <f t="shared" si="8"/>
        <v>16.714285714285701</v>
      </c>
    </row>
    <row r="47" spans="2:41" x14ac:dyDescent="0.35">
      <c r="B47" s="39">
        <v>0.36458333333333343</v>
      </c>
      <c r="C47" s="152">
        <f>IF($O$7=1,Values!C46,IF($O$7=2,Values!M46,Values!W46))</f>
        <v>19</v>
      </c>
      <c r="D47" s="153">
        <f>IF($O$7=1,Values!D46,IF($O$7=2,Values!N46,Values!X46))</f>
        <v>11</v>
      </c>
      <c r="E47" s="153">
        <f>IF($O$7=1,Values!E46,IF($O$7=2,Values!O46,Values!Y46))</f>
        <v>21</v>
      </c>
      <c r="F47" s="153">
        <f>IF($O$7=1,Values!F46,IF($O$7=2,Values!P46,Values!Z46))</f>
        <v>19</v>
      </c>
      <c r="G47" s="153">
        <f>IF($O$7=1,Values!G46,IF($O$7=2,Values!Q46,Values!AA46))</f>
        <v>14</v>
      </c>
      <c r="H47" s="153">
        <f>IF($O$7=1,Values!H46,IF($O$7=2,Values!R46,Values!AB46))</f>
        <v>13</v>
      </c>
      <c r="I47" s="159">
        <f>IF($O$7=1,Values!I46,IF($O$7=2,Values!S46,Values!AC46))</f>
        <v>7</v>
      </c>
      <c r="J47" s="18">
        <f>IF($O$7=1,Values!J46,IF($O$7=2,Values!T46,Values!AD46))</f>
        <v>16.8</v>
      </c>
      <c r="K47" s="18">
        <f>IF($O$7=1,Values!K46,IF($O$7=2,Values!U46,Values!AE46))</f>
        <v>14.857142857142858</v>
      </c>
      <c r="AA47" s="46"/>
      <c r="AB47" s="230">
        <v>0.36458333333333343</v>
      </c>
      <c r="AC47" s="54">
        <f t="shared" si="1"/>
        <v>19</v>
      </c>
      <c r="AD47" s="54">
        <f t="shared" si="2"/>
        <v>11</v>
      </c>
      <c r="AE47" s="54">
        <f t="shared" si="3"/>
        <v>21</v>
      </c>
      <c r="AF47" s="54">
        <f t="shared" si="4"/>
        <v>19</v>
      </c>
      <c r="AG47" s="54">
        <f t="shared" si="5"/>
        <v>14</v>
      </c>
      <c r="AH47" s="54">
        <f t="shared" si="6"/>
        <v>13</v>
      </c>
      <c r="AI47" s="54">
        <f t="shared" si="6"/>
        <v>7</v>
      </c>
      <c r="AJ47" s="231">
        <f t="shared" si="7"/>
        <v>16.8</v>
      </c>
      <c r="AK47" s="231">
        <f t="shared" si="8"/>
        <v>14.8571428571429</v>
      </c>
    </row>
    <row r="48" spans="2:41" x14ac:dyDescent="0.35">
      <c r="B48" s="39">
        <v>0.37500000000000011</v>
      </c>
      <c r="C48" s="152">
        <f>IF($O$7=1,Values!C47,IF($O$7=2,Values!M47,Values!W47))</f>
        <v>8</v>
      </c>
      <c r="D48" s="153">
        <f>IF($O$7=1,Values!D47,IF($O$7=2,Values!N47,Values!X47))</f>
        <v>9</v>
      </c>
      <c r="E48" s="153">
        <f>IF($O$7=1,Values!E47,IF($O$7=2,Values!O47,Values!Y47))</f>
        <v>9</v>
      </c>
      <c r="F48" s="153">
        <f>IF($O$7=1,Values!F47,IF($O$7=2,Values!P47,Values!Z47))</f>
        <v>18</v>
      </c>
      <c r="G48" s="153">
        <f>IF($O$7=1,Values!G47,IF($O$7=2,Values!Q47,Values!AA47))</f>
        <v>5</v>
      </c>
      <c r="H48" s="153">
        <f>IF($O$7=1,Values!H47,IF($O$7=2,Values!R47,Values!AB47))</f>
        <v>6</v>
      </c>
      <c r="I48" s="159">
        <f>IF($O$7=1,Values!I47,IF($O$7=2,Values!S47,Values!AC47))</f>
        <v>6</v>
      </c>
      <c r="J48" s="18">
        <f>IF($O$7=1,Values!J47,IF($O$7=2,Values!T47,Values!AD47))</f>
        <v>9.8000000000000007</v>
      </c>
      <c r="K48" s="18">
        <f>IF($O$7=1,Values!K47,IF($O$7=2,Values!U47,Values!AE47))</f>
        <v>8.7142857142857135</v>
      </c>
      <c r="AA48" s="46"/>
      <c r="AB48" s="230">
        <v>0.37500000000000011</v>
      </c>
      <c r="AC48" s="54">
        <f t="shared" si="1"/>
        <v>8</v>
      </c>
      <c r="AD48" s="54">
        <f t="shared" si="2"/>
        <v>9</v>
      </c>
      <c r="AE48" s="54">
        <f t="shared" si="3"/>
        <v>9</v>
      </c>
      <c r="AF48" s="54">
        <f t="shared" si="4"/>
        <v>18</v>
      </c>
      <c r="AG48" s="54">
        <f t="shared" si="5"/>
        <v>5</v>
      </c>
      <c r="AH48" s="54">
        <f t="shared" si="6"/>
        <v>6</v>
      </c>
      <c r="AI48" s="54">
        <f t="shared" si="6"/>
        <v>6</v>
      </c>
      <c r="AJ48" s="231">
        <f t="shared" si="7"/>
        <v>9.8000000000000007</v>
      </c>
      <c r="AK48" s="231">
        <f t="shared" si="8"/>
        <v>8.71428571428571</v>
      </c>
    </row>
    <row r="49" spans="2:37" x14ac:dyDescent="0.35">
      <c r="B49" s="39">
        <v>0.3854166666666668</v>
      </c>
      <c r="C49" s="152">
        <f>IF($O$7=1,Values!C48,IF($O$7=2,Values!M48,Values!W48))</f>
        <v>8</v>
      </c>
      <c r="D49" s="153">
        <f>IF($O$7=1,Values!D48,IF($O$7=2,Values!N48,Values!X48))</f>
        <v>13</v>
      </c>
      <c r="E49" s="153">
        <f>IF($O$7=1,Values!E48,IF($O$7=2,Values!O48,Values!Y48))</f>
        <v>10</v>
      </c>
      <c r="F49" s="153">
        <f>IF($O$7=1,Values!F48,IF($O$7=2,Values!P48,Values!Z48))</f>
        <v>14</v>
      </c>
      <c r="G49" s="153">
        <f>IF($O$7=1,Values!G48,IF($O$7=2,Values!Q48,Values!AA48))</f>
        <v>7</v>
      </c>
      <c r="H49" s="153">
        <f>IF($O$7=1,Values!H48,IF($O$7=2,Values!R48,Values!AB48))</f>
        <v>12</v>
      </c>
      <c r="I49" s="159">
        <f>IF($O$7=1,Values!I48,IF($O$7=2,Values!S48,Values!AC48))</f>
        <v>1</v>
      </c>
      <c r="J49" s="18">
        <f>IF($O$7=1,Values!J48,IF($O$7=2,Values!T48,Values!AD48))</f>
        <v>10.4</v>
      </c>
      <c r="K49" s="18">
        <f>IF($O$7=1,Values!K48,IF($O$7=2,Values!U48,Values!AE48))</f>
        <v>9.2857142857142865</v>
      </c>
      <c r="AA49" s="46"/>
      <c r="AB49" s="230">
        <v>0.3854166666666668</v>
      </c>
      <c r="AC49" s="54">
        <f t="shared" si="1"/>
        <v>8</v>
      </c>
      <c r="AD49" s="54">
        <f t="shared" si="2"/>
        <v>13</v>
      </c>
      <c r="AE49" s="54">
        <f t="shared" si="3"/>
        <v>10</v>
      </c>
      <c r="AF49" s="54">
        <f t="shared" si="4"/>
        <v>14</v>
      </c>
      <c r="AG49" s="54">
        <f t="shared" si="5"/>
        <v>7</v>
      </c>
      <c r="AH49" s="54">
        <f t="shared" si="6"/>
        <v>12</v>
      </c>
      <c r="AI49" s="54">
        <f t="shared" si="6"/>
        <v>1</v>
      </c>
      <c r="AJ49" s="231">
        <f t="shared" si="7"/>
        <v>10.4</v>
      </c>
      <c r="AK49" s="231">
        <f t="shared" si="8"/>
        <v>9.28571428571429</v>
      </c>
    </row>
    <row r="50" spans="2:37" x14ac:dyDescent="0.35">
      <c r="B50" s="39">
        <v>0.39583333333333348</v>
      </c>
      <c r="C50" s="152">
        <f>IF($O$7=1,Values!C49,IF($O$7=2,Values!M49,Values!W49))</f>
        <v>15</v>
      </c>
      <c r="D50" s="153">
        <f>IF($O$7=1,Values!D49,IF($O$7=2,Values!N49,Values!X49))</f>
        <v>15</v>
      </c>
      <c r="E50" s="153">
        <f>IF($O$7=1,Values!E49,IF($O$7=2,Values!O49,Values!Y49))</f>
        <v>14</v>
      </c>
      <c r="F50" s="153">
        <f>IF($O$7=1,Values!F49,IF($O$7=2,Values!P49,Values!Z49))</f>
        <v>9</v>
      </c>
      <c r="G50" s="153">
        <f>IF($O$7=1,Values!G49,IF($O$7=2,Values!Q49,Values!AA49))</f>
        <v>20</v>
      </c>
      <c r="H50" s="153">
        <f>IF($O$7=1,Values!H49,IF($O$7=2,Values!R49,Values!AB49))</f>
        <v>11</v>
      </c>
      <c r="I50" s="159">
        <f>IF($O$7=1,Values!I49,IF($O$7=2,Values!S49,Values!AC49))</f>
        <v>8</v>
      </c>
      <c r="J50" s="18">
        <f>IF($O$7=1,Values!J49,IF($O$7=2,Values!T49,Values!AD49))</f>
        <v>14.6</v>
      </c>
      <c r="K50" s="18">
        <f>IF($O$7=1,Values!K49,IF($O$7=2,Values!U49,Values!AE49))</f>
        <v>13.142857142857142</v>
      </c>
      <c r="AA50" s="46"/>
      <c r="AB50" s="230">
        <v>0.39583333333333348</v>
      </c>
      <c r="AC50" s="54">
        <f t="shared" si="1"/>
        <v>15</v>
      </c>
      <c r="AD50" s="54">
        <f t="shared" si="2"/>
        <v>15</v>
      </c>
      <c r="AE50" s="54">
        <f t="shared" si="3"/>
        <v>14</v>
      </c>
      <c r="AF50" s="54">
        <f t="shared" si="4"/>
        <v>9</v>
      </c>
      <c r="AG50" s="54">
        <f t="shared" si="5"/>
        <v>20</v>
      </c>
      <c r="AH50" s="54">
        <f t="shared" si="6"/>
        <v>11</v>
      </c>
      <c r="AI50" s="54">
        <f t="shared" si="6"/>
        <v>8</v>
      </c>
      <c r="AJ50" s="231">
        <f t="shared" si="7"/>
        <v>14.6</v>
      </c>
      <c r="AK50" s="231">
        <f t="shared" si="8"/>
        <v>13.1428571428571</v>
      </c>
    </row>
    <row r="51" spans="2:37" x14ac:dyDescent="0.35">
      <c r="B51" s="39">
        <v>0.40625000000000017</v>
      </c>
      <c r="C51" s="152">
        <f>IF($O$7=1,Values!C50,IF($O$7=2,Values!M50,Values!W50))</f>
        <v>8</v>
      </c>
      <c r="D51" s="153">
        <f>IF($O$7=1,Values!D50,IF($O$7=2,Values!N50,Values!X50))</f>
        <v>10</v>
      </c>
      <c r="E51" s="153">
        <f>IF($O$7=1,Values!E50,IF($O$7=2,Values!O50,Values!Y50))</f>
        <v>12</v>
      </c>
      <c r="F51" s="153">
        <f>IF($O$7=1,Values!F50,IF($O$7=2,Values!P50,Values!Z50))</f>
        <v>12</v>
      </c>
      <c r="G51" s="153">
        <f>IF($O$7=1,Values!G50,IF($O$7=2,Values!Q50,Values!AA50))</f>
        <v>12</v>
      </c>
      <c r="H51" s="153">
        <f>IF($O$7=1,Values!H50,IF($O$7=2,Values!R50,Values!AB50))</f>
        <v>14</v>
      </c>
      <c r="I51" s="159">
        <f>IF($O$7=1,Values!I50,IF($O$7=2,Values!S50,Values!AC50))</f>
        <v>5</v>
      </c>
      <c r="J51" s="18">
        <f>IF($O$7=1,Values!J50,IF($O$7=2,Values!T50,Values!AD50))</f>
        <v>10.8</v>
      </c>
      <c r="K51" s="18">
        <f>IF($O$7=1,Values!K50,IF($O$7=2,Values!U50,Values!AE50))</f>
        <v>10.428571428571429</v>
      </c>
      <c r="AA51" s="46"/>
      <c r="AB51" s="230">
        <v>0.40625000000000017</v>
      </c>
      <c r="AC51" s="54">
        <f t="shared" si="1"/>
        <v>8</v>
      </c>
      <c r="AD51" s="54">
        <f t="shared" si="2"/>
        <v>10</v>
      </c>
      <c r="AE51" s="54">
        <f t="shared" si="3"/>
        <v>12</v>
      </c>
      <c r="AF51" s="54">
        <f t="shared" si="4"/>
        <v>12</v>
      </c>
      <c r="AG51" s="54">
        <f t="shared" si="5"/>
        <v>12</v>
      </c>
      <c r="AH51" s="54">
        <f t="shared" si="6"/>
        <v>14</v>
      </c>
      <c r="AI51" s="54">
        <f t="shared" si="6"/>
        <v>5</v>
      </c>
      <c r="AJ51" s="231">
        <f t="shared" si="7"/>
        <v>10.8</v>
      </c>
      <c r="AK51" s="231">
        <f t="shared" si="8"/>
        <v>10.4285714285714</v>
      </c>
    </row>
    <row r="52" spans="2:37" x14ac:dyDescent="0.35">
      <c r="B52" s="39">
        <v>0.41666666666666685</v>
      </c>
      <c r="C52" s="152">
        <f>IF($O$7=1,Values!C51,IF($O$7=2,Values!M51,Values!W51))</f>
        <v>14</v>
      </c>
      <c r="D52" s="153">
        <f>IF($O$7=1,Values!D51,IF($O$7=2,Values!N51,Values!X51))</f>
        <v>13</v>
      </c>
      <c r="E52" s="153">
        <f>IF($O$7=1,Values!E51,IF($O$7=2,Values!O51,Values!Y51))</f>
        <v>7</v>
      </c>
      <c r="F52" s="153">
        <f>IF($O$7=1,Values!F51,IF($O$7=2,Values!P51,Values!Z51))</f>
        <v>6</v>
      </c>
      <c r="G52" s="153">
        <f>IF($O$7=1,Values!G51,IF($O$7=2,Values!Q51,Values!AA51))</f>
        <v>13</v>
      </c>
      <c r="H52" s="153">
        <f>IF($O$7=1,Values!H51,IF($O$7=2,Values!R51,Values!AB51))</f>
        <v>13</v>
      </c>
      <c r="I52" s="159">
        <f>IF($O$7=1,Values!I51,IF($O$7=2,Values!S51,Values!AC51))</f>
        <v>12</v>
      </c>
      <c r="J52" s="18">
        <f>IF($O$7=1,Values!J51,IF($O$7=2,Values!T51,Values!AD51))</f>
        <v>10.6</v>
      </c>
      <c r="K52" s="18">
        <f>IF($O$7=1,Values!K51,IF($O$7=2,Values!U51,Values!AE51))</f>
        <v>11.142857142857142</v>
      </c>
      <c r="AA52" s="46"/>
      <c r="AB52" s="230">
        <v>0.41666666666666685</v>
      </c>
      <c r="AC52" s="54">
        <f t="shared" si="1"/>
        <v>14</v>
      </c>
      <c r="AD52" s="54">
        <f t="shared" si="2"/>
        <v>13</v>
      </c>
      <c r="AE52" s="54">
        <f t="shared" si="3"/>
        <v>7</v>
      </c>
      <c r="AF52" s="54">
        <f t="shared" si="4"/>
        <v>6</v>
      </c>
      <c r="AG52" s="54">
        <f t="shared" si="5"/>
        <v>13</v>
      </c>
      <c r="AH52" s="54">
        <f t="shared" si="6"/>
        <v>13</v>
      </c>
      <c r="AI52" s="54">
        <f t="shared" si="6"/>
        <v>12</v>
      </c>
      <c r="AJ52" s="231">
        <f t="shared" si="7"/>
        <v>10.6</v>
      </c>
      <c r="AK52" s="231">
        <f t="shared" si="8"/>
        <v>11.1428571428571</v>
      </c>
    </row>
    <row r="53" spans="2:37" x14ac:dyDescent="0.35">
      <c r="B53" s="39">
        <v>0.42708333333333331</v>
      </c>
      <c r="C53" s="152">
        <f>IF($O$7=1,Values!C52,IF($O$7=2,Values!M52,Values!W52))</f>
        <v>9</v>
      </c>
      <c r="D53" s="153">
        <f>IF($O$7=1,Values!D52,IF($O$7=2,Values!N52,Values!X52))</f>
        <v>13</v>
      </c>
      <c r="E53" s="153">
        <f>IF($O$7=1,Values!E52,IF($O$7=2,Values!O52,Values!Y52))</f>
        <v>13</v>
      </c>
      <c r="F53" s="153">
        <f>IF($O$7=1,Values!F52,IF($O$7=2,Values!P52,Values!Z52))</f>
        <v>17</v>
      </c>
      <c r="G53" s="153">
        <f>IF($O$7=1,Values!G52,IF($O$7=2,Values!Q52,Values!AA52))</f>
        <v>15</v>
      </c>
      <c r="H53" s="153">
        <f>IF($O$7=1,Values!H52,IF($O$7=2,Values!R52,Values!AB52))</f>
        <v>13</v>
      </c>
      <c r="I53" s="159">
        <f>IF($O$7=1,Values!I52,IF($O$7=2,Values!S52,Values!AC52))</f>
        <v>8</v>
      </c>
      <c r="J53" s="18">
        <f>IF($O$7=1,Values!J52,IF($O$7=2,Values!T52,Values!AD52))</f>
        <v>13.4</v>
      </c>
      <c r="K53" s="18">
        <f>IF($O$7=1,Values!K52,IF($O$7=2,Values!U52,Values!AE52))</f>
        <v>12.571428571428571</v>
      </c>
      <c r="AA53" s="46"/>
      <c r="AB53" s="230">
        <v>0.42708333333333331</v>
      </c>
      <c r="AC53" s="54">
        <f t="shared" si="1"/>
        <v>9</v>
      </c>
      <c r="AD53" s="54">
        <f t="shared" si="2"/>
        <v>13</v>
      </c>
      <c r="AE53" s="54">
        <f t="shared" si="3"/>
        <v>13</v>
      </c>
      <c r="AF53" s="54">
        <f t="shared" si="4"/>
        <v>17</v>
      </c>
      <c r="AG53" s="54">
        <f t="shared" si="5"/>
        <v>15</v>
      </c>
      <c r="AH53" s="54">
        <f t="shared" si="6"/>
        <v>13</v>
      </c>
      <c r="AI53" s="54">
        <f t="shared" si="6"/>
        <v>8</v>
      </c>
      <c r="AJ53" s="231">
        <f t="shared" si="7"/>
        <v>13.4</v>
      </c>
      <c r="AK53" s="231">
        <f t="shared" si="8"/>
        <v>12.5714285714286</v>
      </c>
    </row>
    <row r="54" spans="2:37" x14ac:dyDescent="0.35">
      <c r="B54" s="39">
        <v>0.43750000000000022</v>
      </c>
      <c r="C54" s="152">
        <f>IF($O$7=1,Values!C53,IF($O$7=2,Values!M53,Values!W53))</f>
        <v>12</v>
      </c>
      <c r="D54" s="153">
        <f>IF($O$7=1,Values!D53,IF($O$7=2,Values!N53,Values!X53))</f>
        <v>3</v>
      </c>
      <c r="E54" s="153">
        <f>IF($O$7=1,Values!E53,IF($O$7=2,Values!O53,Values!Y53))</f>
        <v>13</v>
      </c>
      <c r="F54" s="153">
        <f>IF($O$7=1,Values!F53,IF($O$7=2,Values!P53,Values!Z53))</f>
        <v>17</v>
      </c>
      <c r="G54" s="153">
        <f>IF($O$7=1,Values!G53,IF($O$7=2,Values!Q53,Values!AA53))</f>
        <v>11</v>
      </c>
      <c r="H54" s="153">
        <f>IF($O$7=1,Values!H53,IF($O$7=2,Values!R53,Values!AB53))</f>
        <v>13</v>
      </c>
      <c r="I54" s="159">
        <f>IF($O$7=1,Values!I53,IF($O$7=2,Values!S53,Values!AC53))</f>
        <v>5</v>
      </c>
      <c r="J54" s="18">
        <f>IF($O$7=1,Values!J53,IF($O$7=2,Values!T53,Values!AD53))</f>
        <v>11.2</v>
      </c>
      <c r="K54" s="18">
        <f>IF($O$7=1,Values!K53,IF($O$7=2,Values!U53,Values!AE53))</f>
        <v>10.571428571428571</v>
      </c>
      <c r="AA54" s="46"/>
      <c r="AB54" s="230">
        <v>0.43750000000000022</v>
      </c>
      <c r="AC54" s="54">
        <f t="shared" si="1"/>
        <v>12</v>
      </c>
      <c r="AD54" s="54">
        <f t="shared" si="2"/>
        <v>3</v>
      </c>
      <c r="AE54" s="54">
        <f t="shared" si="3"/>
        <v>13</v>
      </c>
      <c r="AF54" s="54">
        <f t="shared" si="4"/>
        <v>17</v>
      </c>
      <c r="AG54" s="54">
        <f t="shared" si="5"/>
        <v>11</v>
      </c>
      <c r="AH54" s="54">
        <f t="shared" si="6"/>
        <v>13</v>
      </c>
      <c r="AI54" s="54">
        <f t="shared" si="6"/>
        <v>5</v>
      </c>
      <c r="AJ54" s="231">
        <f t="shared" si="7"/>
        <v>11.2</v>
      </c>
      <c r="AK54" s="231">
        <f t="shared" si="8"/>
        <v>10.5714285714286</v>
      </c>
    </row>
    <row r="55" spans="2:37" x14ac:dyDescent="0.35">
      <c r="B55" s="39">
        <v>0.44791666666666691</v>
      </c>
      <c r="C55" s="152">
        <f>IF($O$7=1,Values!C54,IF($O$7=2,Values!M54,Values!W54))</f>
        <v>12</v>
      </c>
      <c r="D55" s="153">
        <f>IF($O$7=1,Values!D54,IF($O$7=2,Values!N54,Values!X54))</f>
        <v>17</v>
      </c>
      <c r="E55" s="153">
        <f>IF($O$7=1,Values!E54,IF($O$7=2,Values!O54,Values!Y54))</f>
        <v>24</v>
      </c>
      <c r="F55" s="153">
        <f>IF($O$7=1,Values!F54,IF($O$7=2,Values!P54,Values!Z54))</f>
        <v>14</v>
      </c>
      <c r="G55" s="153">
        <f>IF($O$7=1,Values!G54,IF($O$7=2,Values!Q54,Values!AA54))</f>
        <v>12</v>
      </c>
      <c r="H55" s="153">
        <f>IF($O$7=1,Values!H54,IF($O$7=2,Values!R54,Values!AB54))</f>
        <v>12</v>
      </c>
      <c r="I55" s="159">
        <f>IF($O$7=1,Values!I54,IF($O$7=2,Values!S54,Values!AC54))</f>
        <v>9</v>
      </c>
      <c r="J55" s="18">
        <f>IF($O$7=1,Values!J54,IF($O$7=2,Values!T54,Values!AD54))</f>
        <v>15.8</v>
      </c>
      <c r="K55" s="18">
        <f>IF($O$7=1,Values!K54,IF($O$7=2,Values!U54,Values!AE54))</f>
        <v>14.285714285714286</v>
      </c>
      <c r="AA55" s="46"/>
      <c r="AB55" s="230">
        <v>0.44791666666666691</v>
      </c>
      <c r="AC55" s="54">
        <f t="shared" si="1"/>
        <v>12</v>
      </c>
      <c r="AD55" s="54">
        <f t="shared" si="2"/>
        <v>17</v>
      </c>
      <c r="AE55" s="54">
        <f t="shared" si="3"/>
        <v>24</v>
      </c>
      <c r="AF55" s="54">
        <f t="shared" si="4"/>
        <v>14</v>
      </c>
      <c r="AG55" s="54">
        <f t="shared" si="5"/>
        <v>12</v>
      </c>
      <c r="AH55" s="54">
        <f t="shared" si="6"/>
        <v>12</v>
      </c>
      <c r="AI55" s="54">
        <f t="shared" si="6"/>
        <v>9</v>
      </c>
      <c r="AJ55" s="231">
        <f t="shared" si="7"/>
        <v>15.8</v>
      </c>
      <c r="AK55" s="231">
        <f t="shared" si="8"/>
        <v>14.285714285714301</v>
      </c>
    </row>
    <row r="56" spans="2:37" x14ac:dyDescent="0.35">
      <c r="B56" s="39">
        <v>0.45833333333333331</v>
      </c>
      <c r="C56" s="152">
        <f>IF($O$7=1,Values!C55,IF($O$7=2,Values!M55,Values!W55))</f>
        <v>4</v>
      </c>
      <c r="D56" s="153">
        <f>IF($O$7=1,Values!D55,IF($O$7=2,Values!N55,Values!X55))</f>
        <v>12</v>
      </c>
      <c r="E56" s="153">
        <f>IF($O$7=1,Values!E55,IF($O$7=2,Values!O55,Values!Y55))</f>
        <v>13</v>
      </c>
      <c r="F56" s="153">
        <f>IF($O$7=1,Values!F55,IF($O$7=2,Values!P55,Values!Z55))</f>
        <v>12</v>
      </c>
      <c r="G56" s="153">
        <f>IF($O$7=1,Values!G55,IF($O$7=2,Values!Q55,Values!AA55))</f>
        <v>18</v>
      </c>
      <c r="H56" s="153">
        <f>IF($O$7=1,Values!H55,IF($O$7=2,Values!R55,Values!AB55))</f>
        <v>11</v>
      </c>
      <c r="I56" s="159">
        <f>IF($O$7=1,Values!I55,IF($O$7=2,Values!S55,Values!AC55))</f>
        <v>8</v>
      </c>
      <c r="J56" s="18">
        <f>IF($O$7=1,Values!J55,IF($O$7=2,Values!T55,Values!AD55))</f>
        <v>11.8</v>
      </c>
      <c r="K56" s="18">
        <f>IF($O$7=1,Values!K55,IF($O$7=2,Values!U55,Values!AE55))</f>
        <v>11.142857142857142</v>
      </c>
      <c r="AA56" s="46"/>
      <c r="AB56" s="230">
        <v>0.45833333333333331</v>
      </c>
      <c r="AC56" s="54">
        <f t="shared" si="1"/>
        <v>4</v>
      </c>
      <c r="AD56" s="54">
        <f t="shared" si="2"/>
        <v>12</v>
      </c>
      <c r="AE56" s="54">
        <f t="shared" si="3"/>
        <v>13</v>
      </c>
      <c r="AF56" s="54">
        <f t="shared" si="4"/>
        <v>12</v>
      </c>
      <c r="AG56" s="54">
        <f t="shared" si="5"/>
        <v>18</v>
      </c>
      <c r="AH56" s="54">
        <f t="shared" si="6"/>
        <v>11</v>
      </c>
      <c r="AI56" s="54">
        <f t="shared" si="6"/>
        <v>8</v>
      </c>
      <c r="AJ56" s="231">
        <f t="shared" si="7"/>
        <v>11.8</v>
      </c>
      <c r="AK56" s="231">
        <f t="shared" si="8"/>
        <v>11.1428571428571</v>
      </c>
    </row>
    <row r="57" spans="2:37" x14ac:dyDescent="0.35">
      <c r="B57" s="39">
        <v>0.46875000000000028</v>
      </c>
      <c r="C57" s="152">
        <f>IF($O$7=1,Values!C56,IF($O$7=2,Values!M56,Values!W56))</f>
        <v>7</v>
      </c>
      <c r="D57" s="153">
        <f>IF($O$7=1,Values!D56,IF($O$7=2,Values!N56,Values!X56))</f>
        <v>13</v>
      </c>
      <c r="E57" s="153">
        <f>IF($O$7=1,Values!E56,IF($O$7=2,Values!O56,Values!Y56))</f>
        <v>12</v>
      </c>
      <c r="F57" s="153">
        <f>IF($O$7=1,Values!F56,IF($O$7=2,Values!P56,Values!Z56))</f>
        <v>10</v>
      </c>
      <c r="G57" s="153">
        <f>IF($O$7=1,Values!G56,IF($O$7=2,Values!Q56,Values!AA56))</f>
        <v>14</v>
      </c>
      <c r="H57" s="153">
        <f>IF($O$7=1,Values!H56,IF($O$7=2,Values!R56,Values!AB56))</f>
        <v>8</v>
      </c>
      <c r="I57" s="159">
        <f>IF($O$7=1,Values!I56,IF($O$7=2,Values!S56,Values!AC56))</f>
        <v>6</v>
      </c>
      <c r="J57" s="18">
        <f>IF($O$7=1,Values!J56,IF($O$7=2,Values!T56,Values!AD56))</f>
        <v>11.2</v>
      </c>
      <c r="K57" s="18">
        <f>IF($O$7=1,Values!K56,IF($O$7=2,Values!U56,Values!AE56))</f>
        <v>10</v>
      </c>
      <c r="AA57" s="46"/>
      <c r="AB57" s="230">
        <v>0.46875000000000028</v>
      </c>
      <c r="AC57" s="54">
        <f t="shared" si="1"/>
        <v>7</v>
      </c>
      <c r="AD57" s="54">
        <f t="shared" si="2"/>
        <v>13</v>
      </c>
      <c r="AE57" s="54">
        <f t="shared" si="3"/>
        <v>12</v>
      </c>
      <c r="AF57" s="54">
        <f t="shared" si="4"/>
        <v>10</v>
      </c>
      <c r="AG57" s="54">
        <f t="shared" si="5"/>
        <v>14</v>
      </c>
      <c r="AH57" s="54">
        <f t="shared" si="6"/>
        <v>8</v>
      </c>
      <c r="AI57" s="54">
        <f t="shared" si="6"/>
        <v>6</v>
      </c>
      <c r="AJ57" s="231">
        <f t="shared" si="7"/>
        <v>11.2</v>
      </c>
      <c r="AK57" s="231">
        <f t="shared" si="8"/>
        <v>10</v>
      </c>
    </row>
    <row r="58" spans="2:37" x14ac:dyDescent="0.35">
      <c r="B58" s="39">
        <v>0.47916666666666696</v>
      </c>
      <c r="C58" s="152">
        <f>IF($O$7=1,Values!C57,IF($O$7=2,Values!M57,Values!W57))</f>
        <v>14</v>
      </c>
      <c r="D58" s="153">
        <f>IF($O$7=1,Values!D57,IF($O$7=2,Values!N57,Values!X57))</f>
        <v>18</v>
      </c>
      <c r="E58" s="153">
        <f>IF($O$7=1,Values!E57,IF($O$7=2,Values!O57,Values!Y57))</f>
        <v>17</v>
      </c>
      <c r="F58" s="153">
        <f>IF($O$7=1,Values!F57,IF($O$7=2,Values!P57,Values!Z57))</f>
        <v>13</v>
      </c>
      <c r="G58" s="153">
        <f>IF($O$7=1,Values!G57,IF($O$7=2,Values!Q57,Values!AA57))</f>
        <v>7</v>
      </c>
      <c r="H58" s="153">
        <f>IF($O$7=1,Values!H57,IF($O$7=2,Values!R57,Values!AB57))</f>
        <v>9</v>
      </c>
      <c r="I58" s="159">
        <f>IF($O$7=1,Values!I57,IF($O$7=2,Values!S57,Values!AC57))</f>
        <v>3</v>
      </c>
      <c r="J58" s="18">
        <f>IF($O$7=1,Values!J57,IF($O$7=2,Values!T57,Values!AD57))</f>
        <v>13.8</v>
      </c>
      <c r="K58" s="18">
        <f>IF($O$7=1,Values!K57,IF($O$7=2,Values!U57,Values!AE57))</f>
        <v>11.571428571428571</v>
      </c>
      <c r="AA58" s="46"/>
      <c r="AB58" s="230">
        <v>0.47916666666666696</v>
      </c>
      <c r="AC58" s="54">
        <f t="shared" si="1"/>
        <v>14</v>
      </c>
      <c r="AD58" s="54">
        <f t="shared" si="2"/>
        <v>18</v>
      </c>
      <c r="AE58" s="54">
        <f t="shared" si="3"/>
        <v>17</v>
      </c>
      <c r="AF58" s="54">
        <f t="shared" si="4"/>
        <v>13</v>
      </c>
      <c r="AG58" s="54">
        <f t="shared" si="5"/>
        <v>7</v>
      </c>
      <c r="AH58" s="54">
        <f t="shared" si="6"/>
        <v>9</v>
      </c>
      <c r="AI58" s="54">
        <f t="shared" si="6"/>
        <v>3</v>
      </c>
      <c r="AJ58" s="231">
        <f t="shared" si="7"/>
        <v>13.8</v>
      </c>
      <c r="AK58" s="231">
        <f t="shared" si="8"/>
        <v>11.5714285714286</v>
      </c>
    </row>
    <row r="59" spans="2:37" x14ac:dyDescent="0.35">
      <c r="B59" s="39">
        <v>0.48958333333333331</v>
      </c>
      <c r="C59" s="152">
        <f>IF($O$7=1,Values!C58,IF($O$7=2,Values!M58,Values!W58))</f>
        <v>8</v>
      </c>
      <c r="D59" s="153">
        <f>IF($O$7=1,Values!D58,IF($O$7=2,Values!N58,Values!X58))</f>
        <v>18</v>
      </c>
      <c r="E59" s="153">
        <f>IF($O$7=1,Values!E58,IF($O$7=2,Values!O58,Values!Y58))</f>
        <v>20</v>
      </c>
      <c r="F59" s="153">
        <f>IF($O$7=1,Values!F58,IF($O$7=2,Values!P58,Values!Z58))</f>
        <v>9</v>
      </c>
      <c r="G59" s="153">
        <f>IF($O$7=1,Values!G58,IF($O$7=2,Values!Q58,Values!AA58))</f>
        <v>14</v>
      </c>
      <c r="H59" s="153">
        <f>IF($O$7=1,Values!H58,IF($O$7=2,Values!R58,Values!AB58))</f>
        <v>12</v>
      </c>
      <c r="I59" s="159">
        <f>IF($O$7=1,Values!I58,IF($O$7=2,Values!S58,Values!AC58))</f>
        <v>7</v>
      </c>
      <c r="J59" s="18">
        <f>IF($O$7=1,Values!J58,IF($O$7=2,Values!T58,Values!AD58))</f>
        <v>13.8</v>
      </c>
      <c r="K59" s="18">
        <f>IF($O$7=1,Values!K58,IF($O$7=2,Values!U58,Values!AE58))</f>
        <v>12.571428571428571</v>
      </c>
      <c r="AA59" s="46"/>
      <c r="AB59" s="230">
        <v>0.48958333333333331</v>
      </c>
      <c r="AC59" s="54">
        <f t="shared" si="1"/>
        <v>8</v>
      </c>
      <c r="AD59" s="54">
        <f t="shared" si="2"/>
        <v>18</v>
      </c>
      <c r="AE59" s="54">
        <f t="shared" si="3"/>
        <v>20</v>
      </c>
      <c r="AF59" s="54">
        <f t="shared" si="4"/>
        <v>9</v>
      </c>
      <c r="AG59" s="54">
        <f t="shared" si="5"/>
        <v>14</v>
      </c>
      <c r="AH59" s="54">
        <f t="shared" si="6"/>
        <v>12</v>
      </c>
      <c r="AI59" s="54">
        <f t="shared" si="6"/>
        <v>7</v>
      </c>
      <c r="AJ59" s="231">
        <f t="shared" si="7"/>
        <v>13.8</v>
      </c>
      <c r="AK59" s="231">
        <f t="shared" si="8"/>
        <v>12.5714285714286</v>
      </c>
    </row>
    <row r="60" spans="2:37" x14ac:dyDescent="0.35">
      <c r="B60" s="39">
        <v>0.50000000000000033</v>
      </c>
      <c r="C60" s="152">
        <f>IF($O$7=1,Values!C59,IF($O$7=2,Values!M59,Values!W59))</f>
        <v>21</v>
      </c>
      <c r="D60" s="153">
        <f>IF($O$7=1,Values!D59,IF($O$7=2,Values!N59,Values!X59))</f>
        <v>25</v>
      </c>
      <c r="E60" s="153">
        <f>IF($O$7=1,Values!E59,IF($O$7=2,Values!O59,Values!Y59))</f>
        <v>9</v>
      </c>
      <c r="F60" s="153">
        <f>IF($O$7=1,Values!F59,IF($O$7=2,Values!P59,Values!Z59))</f>
        <v>25</v>
      </c>
      <c r="G60" s="153">
        <f>IF($O$7=1,Values!G59,IF($O$7=2,Values!Q59,Values!AA59))</f>
        <v>16</v>
      </c>
      <c r="H60" s="153">
        <f>IF($O$7=1,Values!H59,IF($O$7=2,Values!R59,Values!AB59))</f>
        <v>15</v>
      </c>
      <c r="I60" s="154">
        <f>IF($O$7=1,Values!I59,IF($O$7=2,Values!S59,Values!AC59))</f>
        <v>6</v>
      </c>
      <c r="J60" s="18">
        <f>IF($O$7=1,Values!J59,IF($O$7=2,Values!T59,Values!AD59))</f>
        <v>19.2</v>
      </c>
      <c r="K60" s="18">
        <f>IF($O$7=1,Values!K59,IF($O$7=2,Values!U59,Values!AE59))</f>
        <v>16.714285714285715</v>
      </c>
      <c r="AA60" s="46"/>
      <c r="AB60" s="230">
        <v>0.50000000000000033</v>
      </c>
      <c r="AC60" s="54">
        <f t="shared" si="1"/>
        <v>21</v>
      </c>
      <c r="AD60" s="54">
        <f t="shared" si="2"/>
        <v>25</v>
      </c>
      <c r="AE60" s="54">
        <f t="shared" si="3"/>
        <v>9</v>
      </c>
      <c r="AF60" s="54">
        <f t="shared" si="4"/>
        <v>25</v>
      </c>
      <c r="AG60" s="54">
        <f t="shared" si="5"/>
        <v>16</v>
      </c>
      <c r="AH60" s="54">
        <f t="shared" si="6"/>
        <v>15</v>
      </c>
      <c r="AI60" s="54">
        <f t="shared" si="6"/>
        <v>6</v>
      </c>
      <c r="AJ60" s="231">
        <f t="shared" si="7"/>
        <v>19.2</v>
      </c>
      <c r="AK60" s="231">
        <f t="shared" si="8"/>
        <v>16.714285714285701</v>
      </c>
    </row>
    <row r="61" spans="2:37" x14ac:dyDescent="0.35">
      <c r="B61" s="39">
        <v>0.51041666666666696</v>
      </c>
      <c r="C61" s="152">
        <f>IF($O$7=1,Values!C60,IF($O$7=2,Values!M60,Values!W60))</f>
        <v>9</v>
      </c>
      <c r="D61" s="153">
        <f>IF($O$7=1,Values!D60,IF($O$7=2,Values!N60,Values!X60))</f>
        <v>15</v>
      </c>
      <c r="E61" s="153">
        <f>IF($O$7=1,Values!E60,IF($O$7=2,Values!O60,Values!Y60))</f>
        <v>10</v>
      </c>
      <c r="F61" s="153">
        <f>IF($O$7=1,Values!F60,IF($O$7=2,Values!P60,Values!Z60))</f>
        <v>14</v>
      </c>
      <c r="G61" s="153">
        <f>IF($O$7=1,Values!G60,IF($O$7=2,Values!Q60,Values!AA60))</f>
        <v>9</v>
      </c>
      <c r="H61" s="153">
        <f>IF($O$7=1,Values!H60,IF($O$7=2,Values!R60,Values!AB60))</f>
        <v>5</v>
      </c>
      <c r="I61" s="154">
        <f>IF($O$7=1,Values!I60,IF($O$7=2,Values!S60,Values!AC60))</f>
        <v>0</v>
      </c>
      <c r="J61" s="18">
        <f>IF($O$7=1,Values!J60,IF($O$7=2,Values!T60,Values!AD60))</f>
        <v>11.4</v>
      </c>
      <c r="K61" s="18">
        <f>IF($O$7=1,Values!K60,IF($O$7=2,Values!U60,Values!AE60))</f>
        <v>8.8571428571428577</v>
      </c>
      <c r="AA61" s="46"/>
      <c r="AB61" s="230">
        <v>0.51041666666666696</v>
      </c>
      <c r="AC61" s="54">
        <f t="shared" si="1"/>
        <v>9</v>
      </c>
      <c r="AD61" s="54">
        <f t="shared" si="2"/>
        <v>15</v>
      </c>
      <c r="AE61" s="54">
        <f t="shared" si="3"/>
        <v>10</v>
      </c>
      <c r="AF61" s="54">
        <f t="shared" si="4"/>
        <v>14</v>
      </c>
      <c r="AG61" s="54">
        <f t="shared" si="5"/>
        <v>9</v>
      </c>
      <c r="AH61" s="54">
        <f t="shared" si="6"/>
        <v>5</v>
      </c>
      <c r="AI61" s="54">
        <f t="shared" si="6"/>
        <v>0</v>
      </c>
      <c r="AJ61" s="231">
        <f t="shared" si="7"/>
        <v>11.4</v>
      </c>
      <c r="AK61" s="231">
        <f t="shared" si="8"/>
        <v>8.8571428571428594</v>
      </c>
    </row>
    <row r="62" spans="2:37" x14ac:dyDescent="0.35">
      <c r="B62" s="39">
        <v>0.52083333333333337</v>
      </c>
      <c r="C62" s="152">
        <f>IF($O$7=1,Values!C61,IF($O$7=2,Values!M61,Values!W61))</f>
        <v>16</v>
      </c>
      <c r="D62" s="153">
        <f>IF($O$7=1,Values!D61,IF($O$7=2,Values!N61,Values!X61))</f>
        <v>13</v>
      </c>
      <c r="E62" s="153">
        <f>IF($O$7=1,Values!E61,IF($O$7=2,Values!O61,Values!Y61))</f>
        <v>8</v>
      </c>
      <c r="F62" s="153">
        <f>IF($O$7=1,Values!F61,IF($O$7=2,Values!P61,Values!Z61))</f>
        <v>17</v>
      </c>
      <c r="G62" s="153">
        <f>IF($O$7=1,Values!G61,IF($O$7=2,Values!Q61,Values!AA61))</f>
        <v>15</v>
      </c>
      <c r="H62" s="153">
        <f>IF($O$7=1,Values!H61,IF($O$7=2,Values!R61,Values!AB61))</f>
        <v>6</v>
      </c>
      <c r="I62" s="154">
        <f>IF($O$7=1,Values!I61,IF($O$7=2,Values!S61,Values!AC61))</f>
        <v>8</v>
      </c>
      <c r="J62" s="18">
        <f>IF($O$7=1,Values!J61,IF($O$7=2,Values!T61,Values!AD61))</f>
        <v>13.8</v>
      </c>
      <c r="K62" s="18">
        <f>IF($O$7=1,Values!K61,IF($O$7=2,Values!U61,Values!AE61))</f>
        <v>11.857142857142858</v>
      </c>
      <c r="AA62" s="46"/>
      <c r="AB62" s="230">
        <v>0.52083333333333337</v>
      </c>
      <c r="AC62" s="54">
        <f t="shared" si="1"/>
        <v>16</v>
      </c>
      <c r="AD62" s="54">
        <f t="shared" si="2"/>
        <v>13</v>
      </c>
      <c r="AE62" s="54">
        <f t="shared" si="3"/>
        <v>8</v>
      </c>
      <c r="AF62" s="54">
        <f t="shared" si="4"/>
        <v>17</v>
      </c>
      <c r="AG62" s="54">
        <f t="shared" si="5"/>
        <v>15</v>
      </c>
      <c r="AH62" s="54">
        <f t="shared" si="6"/>
        <v>6</v>
      </c>
      <c r="AI62" s="54">
        <f t="shared" si="6"/>
        <v>8</v>
      </c>
      <c r="AJ62" s="231">
        <f t="shared" si="7"/>
        <v>13.8</v>
      </c>
      <c r="AK62" s="231">
        <f t="shared" si="8"/>
        <v>11.8571428571429</v>
      </c>
    </row>
    <row r="63" spans="2:37" x14ac:dyDescent="0.35">
      <c r="B63" s="39">
        <v>0.53125000000000022</v>
      </c>
      <c r="C63" s="152">
        <f>IF($O$7=1,Values!C62,IF($O$7=2,Values!M62,Values!W62))</f>
        <v>14</v>
      </c>
      <c r="D63" s="153">
        <f>IF($O$7=1,Values!D62,IF($O$7=2,Values!N62,Values!X62))</f>
        <v>16</v>
      </c>
      <c r="E63" s="153">
        <f>IF($O$7=1,Values!E62,IF($O$7=2,Values!O62,Values!Y62))</f>
        <v>19</v>
      </c>
      <c r="F63" s="153">
        <f>IF($O$7=1,Values!F62,IF($O$7=2,Values!P62,Values!Z62))</f>
        <v>20</v>
      </c>
      <c r="G63" s="153">
        <f>IF($O$7=1,Values!G62,IF($O$7=2,Values!Q62,Values!AA62))</f>
        <v>21</v>
      </c>
      <c r="H63" s="153">
        <f>IF($O$7=1,Values!H62,IF($O$7=2,Values!R62,Values!AB62))</f>
        <v>7</v>
      </c>
      <c r="I63" s="154">
        <f>IF($O$7=1,Values!I62,IF($O$7=2,Values!S62,Values!AC62))</f>
        <v>8</v>
      </c>
      <c r="J63" s="18">
        <f>IF($O$7=1,Values!J62,IF($O$7=2,Values!T62,Values!AD62))</f>
        <v>18</v>
      </c>
      <c r="K63" s="18">
        <f>IF($O$7=1,Values!K62,IF($O$7=2,Values!U62,Values!AE62))</f>
        <v>15</v>
      </c>
      <c r="AA63" s="46"/>
      <c r="AB63" s="230">
        <v>0.53125000000000022</v>
      </c>
      <c r="AC63" s="54">
        <f t="shared" si="1"/>
        <v>14</v>
      </c>
      <c r="AD63" s="54">
        <f t="shared" si="2"/>
        <v>16</v>
      </c>
      <c r="AE63" s="54">
        <f t="shared" si="3"/>
        <v>19</v>
      </c>
      <c r="AF63" s="54">
        <f t="shared" si="4"/>
        <v>20</v>
      </c>
      <c r="AG63" s="54">
        <f t="shared" si="5"/>
        <v>21</v>
      </c>
      <c r="AH63" s="54">
        <f t="shared" si="6"/>
        <v>7</v>
      </c>
      <c r="AI63" s="54">
        <f t="shared" si="6"/>
        <v>8</v>
      </c>
      <c r="AJ63" s="231">
        <f t="shared" si="7"/>
        <v>18</v>
      </c>
      <c r="AK63" s="231">
        <f t="shared" si="8"/>
        <v>15</v>
      </c>
    </row>
    <row r="64" spans="2:37" x14ac:dyDescent="0.35">
      <c r="B64" s="39">
        <v>0.54166666666666685</v>
      </c>
      <c r="C64" s="152">
        <f>IF($O$7=1,Values!C63,IF($O$7=2,Values!M63,Values!W63))</f>
        <v>14</v>
      </c>
      <c r="D64" s="153">
        <f>IF($O$7=1,Values!D63,IF($O$7=2,Values!N63,Values!X63))</f>
        <v>14</v>
      </c>
      <c r="E64" s="153">
        <f>IF($O$7=1,Values!E63,IF($O$7=2,Values!O63,Values!Y63))</f>
        <v>12</v>
      </c>
      <c r="F64" s="153">
        <f>IF($O$7=1,Values!F63,IF($O$7=2,Values!P63,Values!Z63))</f>
        <v>13</v>
      </c>
      <c r="G64" s="153">
        <f>IF($O$7=1,Values!G63,IF($O$7=2,Values!Q63,Values!AA63))</f>
        <v>14</v>
      </c>
      <c r="H64" s="153">
        <f>IF($O$7=1,Values!H63,IF($O$7=2,Values!R63,Values!AB63))</f>
        <v>10</v>
      </c>
      <c r="I64" s="154">
        <f>IF($O$7=1,Values!I63,IF($O$7=2,Values!S63,Values!AC63))</f>
        <v>8</v>
      </c>
      <c r="J64" s="18">
        <f>IF($O$7=1,Values!J63,IF($O$7=2,Values!T63,Values!AD63))</f>
        <v>13.4</v>
      </c>
      <c r="K64" s="18">
        <f>IF($O$7=1,Values!K63,IF($O$7=2,Values!U63,Values!AE63))</f>
        <v>12.142857142857142</v>
      </c>
      <c r="AA64" s="46"/>
      <c r="AB64" s="230">
        <v>0.54166666666666685</v>
      </c>
      <c r="AC64" s="54">
        <f t="shared" si="1"/>
        <v>14</v>
      </c>
      <c r="AD64" s="54">
        <f t="shared" si="2"/>
        <v>14</v>
      </c>
      <c r="AE64" s="54">
        <f t="shared" si="3"/>
        <v>12</v>
      </c>
      <c r="AF64" s="54">
        <f t="shared" si="4"/>
        <v>13</v>
      </c>
      <c r="AG64" s="54">
        <f t="shared" si="5"/>
        <v>14</v>
      </c>
      <c r="AH64" s="54">
        <f t="shared" si="6"/>
        <v>10</v>
      </c>
      <c r="AI64" s="54">
        <f t="shared" si="6"/>
        <v>8</v>
      </c>
      <c r="AJ64" s="231">
        <f t="shared" si="7"/>
        <v>13.4</v>
      </c>
      <c r="AK64" s="231">
        <f t="shared" si="8"/>
        <v>12.1428571428571</v>
      </c>
    </row>
    <row r="65" spans="2:37" x14ac:dyDescent="0.35">
      <c r="B65" s="39">
        <v>0.55208333333333348</v>
      </c>
      <c r="C65" s="152">
        <f>IF($O$7=1,Values!C64,IF($O$7=2,Values!M64,Values!W64))</f>
        <v>12</v>
      </c>
      <c r="D65" s="153">
        <f>IF($O$7=1,Values!D64,IF($O$7=2,Values!N64,Values!X64))</f>
        <v>11</v>
      </c>
      <c r="E65" s="153">
        <f>IF($O$7=1,Values!E64,IF($O$7=2,Values!O64,Values!Y64))</f>
        <v>10</v>
      </c>
      <c r="F65" s="153">
        <f>IF($O$7=1,Values!F64,IF($O$7=2,Values!P64,Values!Z64))</f>
        <v>13</v>
      </c>
      <c r="G65" s="153">
        <f>IF($O$7=1,Values!G64,IF($O$7=2,Values!Q64,Values!AA64))</f>
        <v>17</v>
      </c>
      <c r="H65" s="153">
        <f>IF($O$7=1,Values!H64,IF($O$7=2,Values!R64,Values!AB64))</f>
        <v>10</v>
      </c>
      <c r="I65" s="154">
        <f>IF($O$7=1,Values!I64,IF($O$7=2,Values!S64,Values!AC64))</f>
        <v>9</v>
      </c>
      <c r="J65" s="18">
        <f>IF($O$7=1,Values!J64,IF($O$7=2,Values!T64,Values!AD64))</f>
        <v>12.6</v>
      </c>
      <c r="K65" s="18">
        <f>IF($O$7=1,Values!K64,IF($O$7=2,Values!U64,Values!AE64))</f>
        <v>11.714285714285714</v>
      </c>
      <c r="AA65" s="46"/>
      <c r="AB65" s="230">
        <v>0.55208333333333348</v>
      </c>
      <c r="AC65" s="54">
        <f t="shared" si="1"/>
        <v>12</v>
      </c>
      <c r="AD65" s="54">
        <f t="shared" si="2"/>
        <v>11</v>
      </c>
      <c r="AE65" s="54">
        <f t="shared" si="3"/>
        <v>10</v>
      </c>
      <c r="AF65" s="54">
        <f t="shared" si="4"/>
        <v>13</v>
      </c>
      <c r="AG65" s="54">
        <f t="shared" si="5"/>
        <v>17</v>
      </c>
      <c r="AH65" s="54">
        <f t="shared" si="6"/>
        <v>10</v>
      </c>
      <c r="AI65" s="54">
        <f t="shared" si="6"/>
        <v>9</v>
      </c>
      <c r="AJ65" s="231">
        <f t="shared" si="7"/>
        <v>12.6</v>
      </c>
      <c r="AK65" s="231">
        <f t="shared" si="8"/>
        <v>11.714285714285699</v>
      </c>
    </row>
    <row r="66" spans="2:37" x14ac:dyDescent="0.35">
      <c r="B66" s="39">
        <v>0.56250000000000011</v>
      </c>
      <c r="C66" s="152">
        <f>IF($O$7=1,Values!C65,IF($O$7=2,Values!M65,Values!W65))</f>
        <v>4</v>
      </c>
      <c r="D66" s="153">
        <f>IF($O$7=1,Values!D65,IF($O$7=2,Values!N65,Values!X65))</f>
        <v>6</v>
      </c>
      <c r="E66" s="153">
        <f>IF($O$7=1,Values!E65,IF($O$7=2,Values!O65,Values!Y65))</f>
        <v>9</v>
      </c>
      <c r="F66" s="153">
        <f>IF($O$7=1,Values!F65,IF($O$7=2,Values!P65,Values!Z65))</f>
        <v>13</v>
      </c>
      <c r="G66" s="153">
        <f>IF($O$7=1,Values!G65,IF($O$7=2,Values!Q65,Values!AA65))</f>
        <v>11</v>
      </c>
      <c r="H66" s="153">
        <f>IF($O$7=1,Values!H65,IF($O$7=2,Values!R65,Values!AB65))</f>
        <v>10</v>
      </c>
      <c r="I66" s="154">
        <f>IF($O$7=1,Values!I65,IF($O$7=2,Values!S65,Values!AC65))</f>
        <v>13</v>
      </c>
      <c r="J66" s="18">
        <f>IF($O$7=1,Values!J65,IF($O$7=2,Values!T65,Values!AD65))</f>
        <v>8.6</v>
      </c>
      <c r="K66" s="18">
        <f>IF($O$7=1,Values!K65,IF($O$7=2,Values!U65,Values!AE65))</f>
        <v>9.4285714285714288</v>
      </c>
      <c r="AA66" s="46"/>
      <c r="AB66" s="230">
        <v>0.56250000000000011</v>
      </c>
      <c r="AC66" s="54">
        <f t="shared" si="1"/>
        <v>4</v>
      </c>
      <c r="AD66" s="54">
        <f t="shared" si="2"/>
        <v>6</v>
      </c>
      <c r="AE66" s="54">
        <f t="shared" si="3"/>
        <v>9</v>
      </c>
      <c r="AF66" s="54">
        <f t="shared" si="4"/>
        <v>13</v>
      </c>
      <c r="AG66" s="54">
        <f t="shared" si="5"/>
        <v>11</v>
      </c>
      <c r="AH66" s="54">
        <f t="shared" si="6"/>
        <v>10</v>
      </c>
      <c r="AI66" s="54">
        <f t="shared" si="6"/>
        <v>13</v>
      </c>
      <c r="AJ66" s="231">
        <f t="shared" si="7"/>
        <v>8.6</v>
      </c>
      <c r="AK66" s="231">
        <f t="shared" si="8"/>
        <v>9.4285714285714306</v>
      </c>
    </row>
    <row r="67" spans="2:37" x14ac:dyDescent="0.35">
      <c r="B67" s="39">
        <v>0.57291666666666674</v>
      </c>
      <c r="C67" s="152">
        <f>IF($O$7=1,Values!C66,IF($O$7=2,Values!M66,Values!W66))</f>
        <v>13</v>
      </c>
      <c r="D67" s="153">
        <f>IF($O$7=1,Values!D66,IF($O$7=2,Values!N66,Values!X66))</f>
        <v>19</v>
      </c>
      <c r="E67" s="153">
        <f>IF($O$7=1,Values!E66,IF($O$7=2,Values!O66,Values!Y66))</f>
        <v>12</v>
      </c>
      <c r="F67" s="153">
        <f>IF($O$7=1,Values!F66,IF($O$7=2,Values!P66,Values!Z66))</f>
        <v>14</v>
      </c>
      <c r="G67" s="153">
        <f>IF($O$7=1,Values!G66,IF($O$7=2,Values!Q66,Values!AA66))</f>
        <v>8</v>
      </c>
      <c r="H67" s="153">
        <f>IF($O$7=1,Values!H66,IF($O$7=2,Values!R66,Values!AB66))</f>
        <v>8</v>
      </c>
      <c r="I67" s="154">
        <f>IF($O$7=1,Values!I66,IF($O$7=2,Values!S66,Values!AC66))</f>
        <v>1</v>
      </c>
      <c r="J67" s="18">
        <f>IF($O$7=1,Values!J66,IF($O$7=2,Values!T66,Values!AD66))</f>
        <v>13.2</v>
      </c>
      <c r="K67" s="18">
        <f>IF($O$7=1,Values!K66,IF($O$7=2,Values!U66,Values!AE66))</f>
        <v>10.714285714285714</v>
      </c>
      <c r="AA67" s="46"/>
      <c r="AB67" s="230">
        <v>0.57291666666666674</v>
      </c>
      <c r="AC67" s="54">
        <f t="shared" si="1"/>
        <v>13</v>
      </c>
      <c r="AD67" s="54">
        <f t="shared" si="2"/>
        <v>19</v>
      </c>
      <c r="AE67" s="54">
        <f t="shared" si="3"/>
        <v>12</v>
      </c>
      <c r="AF67" s="54">
        <f t="shared" si="4"/>
        <v>14</v>
      </c>
      <c r="AG67" s="54">
        <f t="shared" si="5"/>
        <v>8</v>
      </c>
      <c r="AH67" s="54">
        <f t="shared" si="6"/>
        <v>8</v>
      </c>
      <c r="AI67" s="54">
        <f t="shared" si="6"/>
        <v>1</v>
      </c>
      <c r="AJ67" s="231">
        <f t="shared" si="7"/>
        <v>13.2</v>
      </c>
      <c r="AK67" s="231">
        <f t="shared" si="8"/>
        <v>10.714285714285699</v>
      </c>
    </row>
    <row r="68" spans="2:37" x14ac:dyDescent="0.35">
      <c r="B68" s="39">
        <v>0.58333333333333337</v>
      </c>
      <c r="C68" s="152">
        <f>IF($O$7=1,Values!C67,IF($O$7=2,Values!M67,Values!W67))</f>
        <v>10</v>
      </c>
      <c r="D68" s="153">
        <f>IF($O$7=1,Values!D67,IF($O$7=2,Values!N67,Values!X67))</f>
        <v>25</v>
      </c>
      <c r="E68" s="153">
        <f>IF($O$7=1,Values!E67,IF($O$7=2,Values!O67,Values!Y67))</f>
        <v>12</v>
      </c>
      <c r="F68" s="153">
        <f>IF($O$7=1,Values!F67,IF($O$7=2,Values!P67,Values!Z67))</f>
        <v>13</v>
      </c>
      <c r="G68" s="153">
        <f>IF($O$7=1,Values!G67,IF($O$7=2,Values!Q67,Values!AA67))</f>
        <v>13</v>
      </c>
      <c r="H68" s="153">
        <f>IF($O$7=1,Values!H67,IF($O$7=2,Values!R67,Values!AB67))</f>
        <v>14</v>
      </c>
      <c r="I68" s="154">
        <f>IF($O$7=1,Values!I67,IF($O$7=2,Values!S67,Values!AC67))</f>
        <v>14</v>
      </c>
      <c r="J68" s="18">
        <f>IF($O$7=1,Values!J67,IF($O$7=2,Values!T67,Values!AD67))</f>
        <v>14.6</v>
      </c>
      <c r="K68" s="18">
        <f>IF($O$7=1,Values!K67,IF($O$7=2,Values!U67,Values!AE67))</f>
        <v>14.428571428571429</v>
      </c>
      <c r="AA68" s="46"/>
      <c r="AB68" s="230">
        <v>0.58333333333333337</v>
      </c>
      <c r="AC68" s="54">
        <f t="shared" si="1"/>
        <v>10</v>
      </c>
      <c r="AD68" s="54">
        <f t="shared" si="2"/>
        <v>25</v>
      </c>
      <c r="AE68" s="54">
        <f t="shared" si="3"/>
        <v>12</v>
      </c>
      <c r="AF68" s="54">
        <f t="shared" si="4"/>
        <v>13</v>
      </c>
      <c r="AG68" s="54">
        <f t="shared" si="5"/>
        <v>13</v>
      </c>
      <c r="AH68" s="54">
        <f t="shared" si="6"/>
        <v>14</v>
      </c>
      <c r="AI68" s="54">
        <f t="shared" si="6"/>
        <v>14</v>
      </c>
      <c r="AJ68" s="231">
        <f t="shared" si="7"/>
        <v>14.6</v>
      </c>
      <c r="AK68" s="231">
        <f t="shared" si="8"/>
        <v>14.4285714285714</v>
      </c>
    </row>
    <row r="69" spans="2:37" x14ac:dyDescent="0.35">
      <c r="B69" s="39">
        <v>0.59375</v>
      </c>
      <c r="C69" s="152">
        <f>IF($O$7=1,Values!C68,IF($O$7=2,Values!M68,Values!W68))</f>
        <v>16</v>
      </c>
      <c r="D69" s="153">
        <f>IF($O$7=1,Values!D68,IF($O$7=2,Values!N68,Values!X68))</f>
        <v>12</v>
      </c>
      <c r="E69" s="153">
        <f>IF($O$7=1,Values!E68,IF($O$7=2,Values!O68,Values!Y68))</f>
        <v>16</v>
      </c>
      <c r="F69" s="153">
        <f>IF($O$7=1,Values!F68,IF($O$7=2,Values!P68,Values!Z68))</f>
        <v>11</v>
      </c>
      <c r="G69" s="153">
        <f>IF($O$7=1,Values!G68,IF($O$7=2,Values!Q68,Values!AA68))</f>
        <v>11</v>
      </c>
      <c r="H69" s="153">
        <f>IF($O$7=1,Values!H68,IF($O$7=2,Values!R68,Values!AB68))</f>
        <v>10</v>
      </c>
      <c r="I69" s="154">
        <f>IF($O$7=1,Values!I68,IF($O$7=2,Values!S68,Values!AC68))</f>
        <v>9</v>
      </c>
      <c r="J69" s="18">
        <f>IF($O$7=1,Values!J68,IF($O$7=2,Values!T68,Values!AD68))</f>
        <v>13.2</v>
      </c>
      <c r="K69" s="18">
        <f>IF($O$7=1,Values!K68,IF($O$7=2,Values!U68,Values!AE68))</f>
        <v>12.142857142857142</v>
      </c>
      <c r="AA69" s="46"/>
      <c r="AB69" s="230">
        <v>0.59375</v>
      </c>
      <c r="AC69" s="54">
        <f t="shared" si="1"/>
        <v>16</v>
      </c>
      <c r="AD69" s="54">
        <f t="shared" si="2"/>
        <v>12</v>
      </c>
      <c r="AE69" s="54">
        <f t="shared" si="3"/>
        <v>16</v>
      </c>
      <c r="AF69" s="54">
        <f t="shared" si="4"/>
        <v>11</v>
      </c>
      <c r="AG69" s="54">
        <f t="shared" si="5"/>
        <v>11</v>
      </c>
      <c r="AH69" s="54">
        <f t="shared" si="6"/>
        <v>10</v>
      </c>
      <c r="AI69" s="54">
        <f t="shared" si="6"/>
        <v>9</v>
      </c>
      <c r="AJ69" s="231">
        <f t="shared" si="7"/>
        <v>13.2</v>
      </c>
      <c r="AK69" s="231">
        <f t="shared" si="8"/>
        <v>12.1428571428571</v>
      </c>
    </row>
    <row r="70" spans="2:37" x14ac:dyDescent="0.35">
      <c r="B70" s="39">
        <v>0.60416666666666663</v>
      </c>
      <c r="C70" s="152">
        <f>IF($O$7=1,Values!C69,IF($O$7=2,Values!M69,Values!W69))</f>
        <v>6</v>
      </c>
      <c r="D70" s="153">
        <f>IF($O$7=1,Values!D69,IF($O$7=2,Values!N69,Values!X69))</f>
        <v>13</v>
      </c>
      <c r="E70" s="153">
        <f>IF($O$7=1,Values!E69,IF($O$7=2,Values!O69,Values!Y69))</f>
        <v>9</v>
      </c>
      <c r="F70" s="153">
        <f>IF($O$7=1,Values!F69,IF($O$7=2,Values!P69,Values!Z69))</f>
        <v>7</v>
      </c>
      <c r="G70" s="153">
        <f>IF($O$7=1,Values!G69,IF($O$7=2,Values!Q69,Values!AA69))</f>
        <v>8</v>
      </c>
      <c r="H70" s="153">
        <f>IF($O$7=1,Values!H69,IF($O$7=2,Values!R69,Values!AB69))</f>
        <v>11</v>
      </c>
      <c r="I70" s="154">
        <f>IF($O$7=1,Values!I69,IF($O$7=2,Values!S69,Values!AC69))</f>
        <v>6</v>
      </c>
      <c r="J70" s="18">
        <f>IF($O$7=1,Values!J69,IF($O$7=2,Values!T69,Values!AD69))</f>
        <v>8.6</v>
      </c>
      <c r="K70" s="18">
        <f>IF($O$7=1,Values!K69,IF($O$7=2,Values!U69,Values!AE69))</f>
        <v>8.5714285714285712</v>
      </c>
      <c r="AA70" s="46"/>
      <c r="AB70" s="230">
        <v>0.60416666666666663</v>
      </c>
      <c r="AC70" s="54">
        <f t="shared" si="1"/>
        <v>6</v>
      </c>
      <c r="AD70" s="54">
        <f t="shared" si="2"/>
        <v>13</v>
      </c>
      <c r="AE70" s="54">
        <f t="shared" si="3"/>
        <v>9</v>
      </c>
      <c r="AF70" s="54">
        <f t="shared" si="4"/>
        <v>7</v>
      </c>
      <c r="AG70" s="54">
        <f t="shared" si="5"/>
        <v>8</v>
      </c>
      <c r="AH70" s="54">
        <f t="shared" si="6"/>
        <v>11</v>
      </c>
      <c r="AI70" s="54">
        <f t="shared" si="6"/>
        <v>6</v>
      </c>
      <c r="AJ70" s="231">
        <f t="shared" si="7"/>
        <v>8.6</v>
      </c>
      <c r="AK70" s="231">
        <f t="shared" si="8"/>
        <v>8.5714285714285694</v>
      </c>
    </row>
    <row r="71" spans="2:37" x14ac:dyDescent="0.35">
      <c r="B71" s="39">
        <v>0.61458333333333326</v>
      </c>
      <c r="C71" s="152">
        <f>IF($O$7=1,Values!C70,IF($O$7=2,Values!M70,Values!W70))</f>
        <v>11</v>
      </c>
      <c r="D71" s="153">
        <f>IF($O$7=1,Values!D70,IF($O$7=2,Values!N70,Values!X70))</f>
        <v>18</v>
      </c>
      <c r="E71" s="153">
        <f>IF($O$7=1,Values!E70,IF($O$7=2,Values!O70,Values!Y70))</f>
        <v>17</v>
      </c>
      <c r="F71" s="153">
        <f>IF($O$7=1,Values!F70,IF($O$7=2,Values!P70,Values!Z70))</f>
        <v>8</v>
      </c>
      <c r="G71" s="153">
        <f>IF($O$7=1,Values!G70,IF($O$7=2,Values!Q70,Values!AA70))</f>
        <v>8</v>
      </c>
      <c r="H71" s="153">
        <f>IF($O$7=1,Values!H70,IF($O$7=2,Values!R70,Values!AB70))</f>
        <v>6</v>
      </c>
      <c r="I71" s="154">
        <f>IF($O$7=1,Values!I70,IF($O$7=2,Values!S70,Values!AC70))</f>
        <v>11</v>
      </c>
      <c r="J71" s="18">
        <f>IF($O$7=1,Values!J70,IF($O$7=2,Values!T70,Values!AD70))</f>
        <v>12.4</v>
      </c>
      <c r="K71" s="18">
        <f>IF($O$7=1,Values!K70,IF($O$7=2,Values!U70,Values!AE70))</f>
        <v>11.285714285714286</v>
      </c>
      <c r="AA71" s="46"/>
      <c r="AB71" s="230">
        <v>0.61458333333333326</v>
      </c>
      <c r="AC71" s="54">
        <f t="shared" si="1"/>
        <v>11</v>
      </c>
      <c r="AD71" s="54">
        <f t="shared" si="2"/>
        <v>18</v>
      </c>
      <c r="AE71" s="54">
        <f t="shared" si="3"/>
        <v>17</v>
      </c>
      <c r="AF71" s="54">
        <f t="shared" si="4"/>
        <v>8</v>
      </c>
      <c r="AG71" s="54">
        <f t="shared" si="5"/>
        <v>8</v>
      </c>
      <c r="AH71" s="54">
        <f t="shared" si="6"/>
        <v>6</v>
      </c>
      <c r="AI71" s="54">
        <f t="shared" si="6"/>
        <v>11</v>
      </c>
      <c r="AJ71" s="231">
        <f t="shared" si="7"/>
        <v>12.4</v>
      </c>
      <c r="AK71" s="231">
        <f t="shared" si="8"/>
        <v>11.285714285714301</v>
      </c>
    </row>
    <row r="72" spans="2:37" x14ac:dyDescent="0.35">
      <c r="B72" s="39">
        <v>0.62499999999999989</v>
      </c>
      <c r="C72" s="152">
        <f>IF($O$7=1,Values!C71,IF($O$7=2,Values!M71,Values!W71))</f>
        <v>11</v>
      </c>
      <c r="D72" s="153">
        <f>IF($O$7=1,Values!D71,IF($O$7=2,Values!N71,Values!X71))</f>
        <v>17</v>
      </c>
      <c r="E72" s="153">
        <f>IF($O$7=1,Values!E71,IF($O$7=2,Values!O71,Values!Y71))</f>
        <v>13</v>
      </c>
      <c r="F72" s="153">
        <f>IF($O$7=1,Values!F71,IF($O$7=2,Values!P71,Values!Z71))</f>
        <v>27</v>
      </c>
      <c r="G72" s="153">
        <f>IF($O$7=1,Values!G71,IF($O$7=2,Values!Q71,Values!AA71))</f>
        <v>19</v>
      </c>
      <c r="H72" s="153">
        <f>IF($O$7=1,Values!H71,IF($O$7=2,Values!R71,Values!AB71))</f>
        <v>4</v>
      </c>
      <c r="I72" s="154">
        <f>IF($O$7=1,Values!I71,IF($O$7=2,Values!S71,Values!AC71))</f>
        <v>11</v>
      </c>
      <c r="J72" s="18">
        <f>IF($O$7=1,Values!J71,IF($O$7=2,Values!T71,Values!AD71))</f>
        <v>17.399999999999999</v>
      </c>
      <c r="K72" s="18">
        <f>IF($O$7=1,Values!K71,IF($O$7=2,Values!U71,Values!AE71))</f>
        <v>14.571428571428571</v>
      </c>
      <c r="AA72" s="46"/>
      <c r="AB72" s="230">
        <v>0.62499999999999989</v>
      </c>
      <c r="AC72" s="54">
        <f t="shared" si="1"/>
        <v>11</v>
      </c>
      <c r="AD72" s="54">
        <f t="shared" si="2"/>
        <v>17</v>
      </c>
      <c r="AE72" s="54">
        <f t="shared" si="3"/>
        <v>13</v>
      </c>
      <c r="AF72" s="54">
        <f t="shared" si="4"/>
        <v>27</v>
      </c>
      <c r="AG72" s="54">
        <f t="shared" si="5"/>
        <v>19</v>
      </c>
      <c r="AH72" s="54">
        <f t="shared" si="6"/>
        <v>4</v>
      </c>
      <c r="AI72" s="54">
        <f t="shared" si="6"/>
        <v>11</v>
      </c>
      <c r="AJ72" s="231">
        <f t="shared" si="7"/>
        <v>17.399999999999999</v>
      </c>
      <c r="AK72" s="231">
        <f t="shared" si="8"/>
        <v>14.5714285714286</v>
      </c>
    </row>
    <row r="73" spans="2:37" x14ac:dyDescent="0.35">
      <c r="B73" s="39">
        <v>0.63541666666666652</v>
      </c>
      <c r="C73" s="152">
        <f>IF($O$7=1,Values!C72,IF($O$7=2,Values!M72,Values!W72))</f>
        <v>10</v>
      </c>
      <c r="D73" s="153">
        <f>IF($O$7=1,Values!D72,IF($O$7=2,Values!N72,Values!X72))</f>
        <v>13</v>
      </c>
      <c r="E73" s="153">
        <f>IF($O$7=1,Values!E72,IF($O$7=2,Values!O72,Values!Y72))</f>
        <v>32</v>
      </c>
      <c r="F73" s="153">
        <f>IF($O$7=1,Values!F72,IF($O$7=2,Values!P72,Values!Z72))</f>
        <v>21</v>
      </c>
      <c r="G73" s="153">
        <f>IF($O$7=1,Values!G72,IF($O$7=2,Values!Q72,Values!AA72))</f>
        <v>32</v>
      </c>
      <c r="H73" s="153">
        <f>IF($O$7=1,Values!H72,IF($O$7=2,Values!R72,Values!AB72))</f>
        <v>10</v>
      </c>
      <c r="I73" s="154">
        <f>IF($O$7=1,Values!I72,IF($O$7=2,Values!S72,Values!AC72))</f>
        <v>2</v>
      </c>
      <c r="J73" s="18">
        <f>IF($O$7=1,Values!J72,IF($O$7=2,Values!T72,Values!AD72))</f>
        <v>21.6</v>
      </c>
      <c r="K73" s="18">
        <f>IF($O$7=1,Values!K72,IF($O$7=2,Values!U72,Values!AE72))</f>
        <v>17.142857142857142</v>
      </c>
      <c r="AA73" s="46"/>
      <c r="AB73" s="230">
        <v>0.63541666666666652</v>
      </c>
      <c r="AC73" s="54">
        <f t="shared" si="1"/>
        <v>10</v>
      </c>
      <c r="AD73" s="54">
        <f t="shared" si="2"/>
        <v>13</v>
      </c>
      <c r="AE73" s="54">
        <f t="shared" si="3"/>
        <v>32</v>
      </c>
      <c r="AF73" s="54">
        <f t="shared" si="4"/>
        <v>21</v>
      </c>
      <c r="AG73" s="54">
        <f t="shared" si="5"/>
        <v>32</v>
      </c>
      <c r="AH73" s="54">
        <f t="shared" si="6"/>
        <v>10</v>
      </c>
      <c r="AI73" s="54">
        <f t="shared" si="6"/>
        <v>2</v>
      </c>
      <c r="AJ73" s="231">
        <f t="shared" si="7"/>
        <v>21.6</v>
      </c>
      <c r="AK73" s="231">
        <f t="shared" si="8"/>
        <v>17.1428571428571</v>
      </c>
    </row>
    <row r="74" spans="2:37" x14ac:dyDescent="0.35">
      <c r="B74" s="39">
        <v>0.64583333333333315</v>
      </c>
      <c r="C74" s="152">
        <f>IF($O$7=1,Values!C73,IF($O$7=2,Values!M73,Values!W73))</f>
        <v>6</v>
      </c>
      <c r="D74" s="153">
        <f>IF($O$7=1,Values!D73,IF($O$7=2,Values!N73,Values!X73))</f>
        <v>11</v>
      </c>
      <c r="E74" s="153">
        <f>IF($O$7=1,Values!E73,IF($O$7=2,Values!O73,Values!Y73))</f>
        <v>9</v>
      </c>
      <c r="F74" s="153">
        <f>IF($O$7=1,Values!F73,IF($O$7=2,Values!P73,Values!Z73))</f>
        <v>22</v>
      </c>
      <c r="G74" s="153">
        <f>IF($O$7=1,Values!G73,IF($O$7=2,Values!Q73,Values!AA73))</f>
        <v>19</v>
      </c>
      <c r="H74" s="153">
        <f>IF($O$7=1,Values!H73,IF($O$7=2,Values!R73,Values!AB73))</f>
        <v>6</v>
      </c>
      <c r="I74" s="154">
        <f>IF($O$7=1,Values!I73,IF($O$7=2,Values!S73,Values!AC73))</f>
        <v>2</v>
      </c>
      <c r="J74" s="18">
        <f>IF($O$7=1,Values!J73,IF($O$7=2,Values!T73,Values!AD73))</f>
        <v>13.4</v>
      </c>
      <c r="K74" s="18">
        <f>IF($O$7=1,Values!K73,IF($O$7=2,Values!U73,Values!AE73))</f>
        <v>10.714285714285714</v>
      </c>
      <c r="AA74" s="46"/>
      <c r="AB74" s="230">
        <v>0.64583333333333315</v>
      </c>
      <c r="AC74" s="54">
        <f t="shared" si="1"/>
        <v>6</v>
      </c>
      <c r="AD74" s="54">
        <f t="shared" si="2"/>
        <v>11</v>
      </c>
      <c r="AE74" s="54">
        <f t="shared" si="3"/>
        <v>9</v>
      </c>
      <c r="AF74" s="54">
        <f t="shared" si="4"/>
        <v>22</v>
      </c>
      <c r="AG74" s="54">
        <f t="shared" si="5"/>
        <v>19</v>
      </c>
      <c r="AH74" s="54">
        <f t="shared" si="6"/>
        <v>6</v>
      </c>
      <c r="AI74" s="54">
        <f t="shared" si="6"/>
        <v>2</v>
      </c>
      <c r="AJ74" s="231">
        <f t="shared" si="7"/>
        <v>13.4</v>
      </c>
      <c r="AK74" s="231">
        <f t="shared" si="8"/>
        <v>10.714285714285699</v>
      </c>
    </row>
    <row r="75" spans="2:37" x14ac:dyDescent="0.35">
      <c r="B75" s="39">
        <v>0.65624999999999978</v>
      </c>
      <c r="C75" s="152">
        <f>IF($O$7=1,Values!C74,IF($O$7=2,Values!M74,Values!W74))</f>
        <v>14</v>
      </c>
      <c r="D75" s="153">
        <f>IF($O$7=1,Values!D74,IF($O$7=2,Values!N74,Values!X74))</f>
        <v>9</v>
      </c>
      <c r="E75" s="153">
        <f>IF($O$7=1,Values!E74,IF($O$7=2,Values!O74,Values!Y74))</f>
        <v>15</v>
      </c>
      <c r="F75" s="153">
        <f>IF($O$7=1,Values!F74,IF($O$7=2,Values!P74,Values!Z74))</f>
        <v>15</v>
      </c>
      <c r="G75" s="153">
        <f>IF($O$7=1,Values!G74,IF($O$7=2,Values!Q74,Values!AA74))</f>
        <v>16</v>
      </c>
      <c r="H75" s="153">
        <f>IF($O$7=1,Values!H74,IF($O$7=2,Values!R74,Values!AB74))</f>
        <v>11</v>
      </c>
      <c r="I75" s="154">
        <f>IF($O$7=1,Values!I74,IF($O$7=2,Values!S74,Values!AC74))</f>
        <v>3</v>
      </c>
      <c r="J75" s="18">
        <f>IF($O$7=1,Values!J74,IF($O$7=2,Values!T74,Values!AD74))</f>
        <v>13.8</v>
      </c>
      <c r="K75" s="18">
        <f>IF($O$7=1,Values!K74,IF($O$7=2,Values!U74,Values!AE74))</f>
        <v>11.857142857142858</v>
      </c>
      <c r="AA75" s="46"/>
      <c r="AB75" s="230">
        <v>0.65624999999999978</v>
      </c>
      <c r="AC75" s="54">
        <f t="shared" si="1"/>
        <v>14</v>
      </c>
      <c r="AD75" s="54">
        <f t="shared" si="2"/>
        <v>9</v>
      </c>
      <c r="AE75" s="54">
        <f t="shared" si="3"/>
        <v>15</v>
      </c>
      <c r="AF75" s="54">
        <f t="shared" si="4"/>
        <v>15</v>
      </c>
      <c r="AG75" s="54">
        <f t="shared" si="5"/>
        <v>16</v>
      </c>
      <c r="AH75" s="54">
        <f t="shared" si="6"/>
        <v>11</v>
      </c>
      <c r="AI75" s="54">
        <f t="shared" si="6"/>
        <v>3</v>
      </c>
      <c r="AJ75" s="231">
        <f t="shared" si="7"/>
        <v>13.8</v>
      </c>
      <c r="AK75" s="231">
        <f t="shared" si="8"/>
        <v>11.8571428571429</v>
      </c>
    </row>
    <row r="76" spans="2:37" x14ac:dyDescent="0.35">
      <c r="B76" s="39">
        <v>0.66666666666666663</v>
      </c>
      <c r="C76" s="152">
        <f>IF($O$7=1,Values!C75,IF($O$7=2,Values!M75,Values!W75))</f>
        <v>13</v>
      </c>
      <c r="D76" s="153">
        <f>IF($O$7=1,Values!D75,IF($O$7=2,Values!N75,Values!X75))</f>
        <v>19</v>
      </c>
      <c r="E76" s="153">
        <f>IF($O$7=1,Values!E75,IF($O$7=2,Values!O75,Values!Y75))</f>
        <v>12</v>
      </c>
      <c r="F76" s="153">
        <f>IF($O$7=1,Values!F75,IF($O$7=2,Values!P75,Values!Z75))</f>
        <v>19</v>
      </c>
      <c r="G76" s="153">
        <f>IF($O$7=1,Values!G75,IF($O$7=2,Values!Q75,Values!AA75))</f>
        <v>23</v>
      </c>
      <c r="H76" s="153">
        <f>IF($O$7=1,Values!H75,IF($O$7=2,Values!R75,Values!AB75))</f>
        <v>10</v>
      </c>
      <c r="I76" s="154">
        <f>IF($O$7=1,Values!I75,IF($O$7=2,Values!S75,Values!AC75))</f>
        <v>8</v>
      </c>
      <c r="J76" s="18">
        <f>IF($O$7=1,Values!J75,IF($O$7=2,Values!T75,Values!AD75))</f>
        <v>17.2</v>
      </c>
      <c r="K76" s="18">
        <f>IF($O$7=1,Values!K75,IF($O$7=2,Values!U75,Values!AE75))</f>
        <v>14.857142857142858</v>
      </c>
      <c r="AA76" s="46"/>
      <c r="AB76" s="230">
        <v>0.66666666666666663</v>
      </c>
      <c r="AC76" s="54">
        <f t="shared" si="1"/>
        <v>13</v>
      </c>
      <c r="AD76" s="54">
        <f t="shared" si="2"/>
        <v>19</v>
      </c>
      <c r="AE76" s="54">
        <f t="shared" si="3"/>
        <v>12</v>
      </c>
      <c r="AF76" s="54">
        <f t="shared" si="4"/>
        <v>19</v>
      </c>
      <c r="AG76" s="54">
        <f t="shared" si="5"/>
        <v>23</v>
      </c>
      <c r="AH76" s="54">
        <f t="shared" si="6"/>
        <v>10</v>
      </c>
      <c r="AI76" s="54">
        <f t="shared" si="6"/>
        <v>8</v>
      </c>
      <c r="AJ76" s="231">
        <f t="shared" ref="AJ76:AJ107" si="9">IFERROR(VALUE(0&amp;SUBSTITUTE(J76,"*","")),"-")</f>
        <v>17.2</v>
      </c>
      <c r="AK76" s="231">
        <f t="shared" ref="AK76:AK107" si="10">IFERROR(VALUE(0&amp;SUBSTITUTE(K76,"*","")),"-")</f>
        <v>14.8571428571429</v>
      </c>
    </row>
    <row r="77" spans="2:37" x14ac:dyDescent="0.35">
      <c r="B77" s="39">
        <v>0.67708333333333304</v>
      </c>
      <c r="C77" s="152">
        <f>IF($O$7=1,Values!C76,IF($O$7=2,Values!M76,Values!W76))</f>
        <v>20</v>
      </c>
      <c r="D77" s="153">
        <f>IF($O$7=1,Values!D76,IF($O$7=2,Values!N76,Values!X76))</f>
        <v>13</v>
      </c>
      <c r="E77" s="153">
        <f>IF($O$7=1,Values!E76,IF($O$7=2,Values!O76,Values!Y76))</f>
        <v>13</v>
      </c>
      <c r="F77" s="153">
        <f>IF($O$7=1,Values!F76,IF($O$7=2,Values!P76,Values!Z76))</f>
        <v>19</v>
      </c>
      <c r="G77" s="153">
        <f>IF($O$7=1,Values!G76,IF($O$7=2,Values!Q76,Values!AA76))</f>
        <v>11</v>
      </c>
      <c r="H77" s="153">
        <f>IF($O$7=1,Values!H76,IF($O$7=2,Values!R76,Values!AB76))</f>
        <v>2</v>
      </c>
      <c r="I77" s="154">
        <f>IF($O$7=1,Values!I76,IF($O$7=2,Values!S76,Values!AC76))</f>
        <v>6</v>
      </c>
      <c r="J77" s="18">
        <f>IF($O$7=1,Values!J76,IF($O$7=2,Values!T76,Values!AD76))</f>
        <v>15.2</v>
      </c>
      <c r="K77" s="18">
        <f>IF($O$7=1,Values!K76,IF($O$7=2,Values!U76,Values!AE76))</f>
        <v>12</v>
      </c>
      <c r="AA77" s="46"/>
      <c r="AB77" s="230">
        <v>0.67708333333333304</v>
      </c>
      <c r="AC77" s="54">
        <f t="shared" ref="AC77:AC107" si="11">IFERROR(VALUE(0&amp;SUBSTITUTE(C77,"*","")),"-")</f>
        <v>20</v>
      </c>
      <c r="AD77" s="54">
        <f t="shared" ref="AD77:AD107" si="12">IFERROR(VALUE(0&amp;SUBSTITUTE(D77,"*","")),"-")</f>
        <v>13</v>
      </c>
      <c r="AE77" s="54">
        <f t="shared" ref="AE77:AE107" si="13">IFERROR(VALUE(0&amp;SUBSTITUTE(E77,"*","")),"-")</f>
        <v>13</v>
      </c>
      <c r="AF77" s="54">
        <f t="shared" ref="AF77:AF107" si="14">IFERROR(VALUE(0&amp;SUBSTITUTE(F77,"*","")),"-")</f>
        <v>19</v>
      </c>
      <c r="AG77" s="54">
        <f t="shared" ref="AG77:AG107" si="15">IFERROR(VALUE(0&amp;SUBSTITUTE(G77,"*","")),"-")</f>
        <v>11</v>
      </c>
      <c r="AH77" s="54">
        <f t="shared" ref="AH77:AI107" si="16">IFERROR(VALUE(0&amp;SUBSTITUTE(H77,"*","")),"-")</f>
        <v>2</v>
      </c>
      <c r="AI77" s="54">
        <f t="shared" si="16"/>
        <v>6</v>
      </c>
      <c r="AJ77" s="231">
        <f t="shared" si="9"/>
        <v>15.2</v>
      </c>
      <c r="AK77" s="231">
        <f t="shared" si="10"/>
        <v>12</v>
      </c>
    </row>
    <row r="78" spans="2:37" x14ac:dyDescent="0.35">
      <c r="B78" s="39">
        <v>0.68749999999999967</v>
      </c>
      <c r="C78" s="152">
        <f>IF($O$7=1,Values!C77,IF($O$7=2,Values!M77,Values!W77))</f>
        <v>12</v>
      </c>
      <c r="D78" s="153">
        <f>IF($O$7=1,Values!D77,IF($O$7=2,Values!N77,Values!X77))</f>
        <v>24</v>
      </c>
      <c r="E78" s="153">
        <f>IF($O$7=1,Values!E77,IF($O$7=2,Values!O77,Values!Y77))</f>
        <v>15</v>
      </c>
      <c r="F78" s="153">
        <f>IF($O$7=1,Values!F77,IF($O$7=2,Values!P77,Values!Z77))</f>
        <v>16</v>
      </c>
      <c r="G78" s="153">
        <f>IF($O$7=1,Values!G77,IF($O$7=2,Values!Q77,Values!AA77))</f>
        <v>17</v>
      </c>
      <c r="H78" s="153">
        <f>IF($O$7=1,Values!H77,IF($O$7=2,Values!R77,Values!AB77))</f>
        <v>5</v>
      </c>
      <c r="I78" s="154">
        <f>IF($O$7=1,Values!I77,IF($O$7=2,Values!S77,Values!AC77))</f>
        <v>3</v>
      </c>
      <c r="J78" s="18">
        <f>IF($O$7=1,Values!J77,IF($O$7=2,Values!T77,Values!AD77))</f>
        <v>16.8</v>
      </c>
      <c r="K78" s="18">
        <f>IF($O$7=1,Values!K77,IF($O$7=2,Values!U77,Values!AE77))</f>
        <v>13.142857142857142</v>
      </c>
      <c r="AA78" s="46"/>
      <c r="AB78" s="230">
        <v>0.68749999999999967</v>
      </c>
      <c r="AC78" s="54">
        <f t="shared" si="11"/>
        <v>12</v>
      </c>
      <c r="AD78" s="54">
        <f t="shared" si="12"/>
        <v>24</v>
      </c>
      <c r="AE78" s="54">
        <f t="shared" si="13"/>
        <v>15</v>
      </c>
      <c r="AF78" s="54">
        <f t="shared" si="14"/>
        <v>16</v>
      </c>
      <c r="AG78" s="54">
        <f t="shared" si="15"/>
        <v>17</v>
      </c>
      <c r="AH78" s="54">
        <f t="shared" si="16"/>
        <v>5</v>
      </c>
      <c r="AI78" s="54">
        <f t="shared" si="16"/>
        <v>3</v>
      </c>
      <c r="AJ78" s="231">
        <f t="shared" si="9"/>
        <v>16.8</v>
      </c>
      <c r="AK78" s="231">
        <f t="shared" si="10"/>
        <v>13.1428571428571</v>
      </c>
    </row>
    <row r="79" spans="2:37" x14ac:dyDescent="0.35">
      <c r="B79" s="39">
        <v>0.69791666666666663</v>
      </c>
      <c r="C79" s="152">
        <f>IF($O$7=1,Values!C78,IF($O$7=2,Values!M78,Values!W78))</f>
        <v>19</v>
      </c>
      <c r="D79" s="153">
        <f>IF($O$7=1,Values!D78,IF($O$7=2,Values!N78,Values!X78))</f>
        <v>19</v>
      </c>
      <c r="E79" s="153">
        <f>IF($O$7=1,Values!E78,IF($O$7=2,Values!O78,Values!Y78))</f>
        <v>15</v>
      </c>
      <c r="F79" s="153">
        <f>IF($O$7=1,Values!F78,IF($O$7=2,Values!P78,Values!Z78))</f>
        <v>19</v>
      </c>
      <c r="G79" s="153">
        <f>IF($O$7=1,Values!G78,IF($O$7=2,Values!Q78,Values!AA78))</f>
        <v>24</v>
      </c>
      <c r="H79" s="153">
        <f>IF($O$7=1,Values!H78,IF($O$7=2,Values!R78,Values!AB78))</f>
        <v>11</v>
      </c>
      <c r="I79" s="154">
        <f>IF($O$7=1,Values!I78,IF($O$7=2,Values!S78,Values!AC78))</f>
        <v>7</v>
      </c>
      <c r="J79" s="18">
        <f>IF($O$7=1,Values!J78,IF($O$7=2,Values!T78,Values!AD78))</f>
        <v>19.2</v>
      </c>
      <c r="K79" s="18">
        <f>IF($O$7=1,Values!K78,IF($O$7=2,Values!U78,Values!AE78))</f>
        <v>16.285714285714285</v>
      </c>
      <c r="AA79" s="46"/>
      <c r="AB79" s="230">
        <v>0.69791666666666663</v>
      </c>
      <c r="AC79" s="54">
        <f t="shared" si="11"/>
        <v>19</v>
      </c>
      <c r="AD79" s="54">
        <f t="shared" si="12"/>
        <v>19</v>
      </c>
      <c r="AE79" s="54">
        <f t="shared" si="13"/>
        <v>15</v>
      </c>
      <c r="AF79" s="54">
        <f t="shared" si="14"/>
        <v>19</v>
      </c>
      <c r="AG79" s="54">
        <f t="shared" si="15"/>
        <v>24</v>
      </c>
      <c r="AH79" s="54">
        <f t="shared" si="16"/>
        <v>11</v>
      </c>
      <c r="AI79" s="54">
        <f t="shared" si="16"/>
        <v>7</v>
      </c>
      <c r="AJ79" s="231">
        <f t="shared" si="9"/>
        <v>19.2</v>
      </c>
      <c r="AK79" s="231">
        <f t="shared" si="10"/>
        <v>16.285714285714299</v>
      </c>
    </row>
    <row r="80" spans="2:37" x14ac:dyDescent="0.35">
      <c r="B80" s="39">
        <v>0.70833333333333293</v>
      </c>
      <c r="C80" s="152">
        <f>IF($O$7=1,Values!C79,IF($O$7=2,Values!M79,Values!W79))</f>
        <v>16</v>
      </c>
      <c r="D80" s="153">
        <f>IF($O$7=1,Values!D79,IF($O$7=2,Values!N79,Values!X79))</f>
        <v>16</v>
      </c>
      <c r="E80" s="153">
        <f>IF($O$7=1,Values!E79,IF($O$7=2,Values!O79,Values!Y79))</f>
        <v>17</v>
      </c>
      <c r="F80" s="153">
        <f>IF($O$7=1,Values!F79,IF($O$7=2,Values!P79,Values!Z79))</f>
        <v>9</v>
      </c>
      <c r="G80" s="153">
        <f>IF($O$7=1,Values!G79,IF($O$7=2,Values!Q79,Values!AA79))</f>
        <v>24</v>
      </c>
      <c r="H80" s="153">
        <f>IF($O$7=1,Values!H79,IF($O$7=2,Values!R79,Values!AB79))</f>
        <v>4</v>
      </c>
      <c r="I80" s="154">
        <f>IF($O$7=1,Values!I79,IF($O$7=2,Values!S79,Values!AC79))</f>
        <v>4</v>
      </c>
      <c r="J80" s="18">
        <f>IF($O$7=1,Values!J79,IF($O$7=2,Values!T79,Values!AD79))</f>
        <v>16.399999999999999</v>
      </c>
      <c r="K80" s="18">
        <f>IF($O$7=1,Values!K79,IF($O$7=2,Values!U79,Values!AE79))</f>
        <v>12.857142857142858</v>
      </c>
      <c r="AA80" s="46"/>
      <c r="AB80" s="230">
        <v>0.70833333333333293</v>
      </c>
      <c r="AC80" s="54">
        <f t="shared" si="11"/>
        <v>16</v>
      </c>
      <c r="AD80" s="54">
        <f t="shared" si="12"/>
        <v>16</v>
      </c>
      <c r="AE80" s="54">
        <f t="shared" si="13"/>
        <v>17</v>
      </c>
      <c r="AF80" s="54">
        <f t="shared" si="14"/>
        <v>9</v>
      </c>
      <c r="AG80" s="54">
        <f t="shared" si="15"/>
        <v>24</v>
      </c>
      <c r="AH80" s="54">
        <f t="shared" si="16"/>
        <v>4</v>
      </c>
      <c r="AI80" s="54">
        <f t="shared" si="16"/>
        <v>4</v>
      </c>
      <c r="AJ80" s="231">
        <f t="shared" si="9"/>
        <v>16.399999999999999</v>
      </c>
      <c r="AK80" s="231">
        <f t="shared" si="10"/>
        <v>12.8571428571429</v>
      </c>
    </row>
    <row r="81" spans="2:37" x14ac:dyDescent="0.35">
      <c r="B81" s="39">
        <v>0.71874999999999956</v>
      </c>
      <c r="C81" s="152">
        <f>IF($O$7=1,Values!C80,IF($O$7=2,Values!M80,Values!W80))</f>
        <v>14</v>
      </c>
      <c r="D81" s="153">
        <f>IF($O$7=1,Values!D80,IF($O$7=2,Values!N80,Values!X80))</f>
        <v>13</v>
      </c>
      <c r="E81" s="153">
        <f>IF($O$7=1,Values!E80,IF($O$7=2,Values!O80,Values!Y80))</f>
        <v>9</v>
      </c>
      <c r="F81" s="153">
        <f>IF($O$7=1,Values!F80,IF($O$7=2,Values!P80,Values!Z80))</f>
        <v>17</v>
      </c>
      <c r="G81" s="153">
        <f>IF($O$7=1,Values!G80,IF($O$7=2,Values!Q80,Values!AA80))</f>
        <v>12</v>
      </c>
      <c r="H81" s="153">
        <f>IF($O$7=1,Values!H80,IF($O$7=2,Values!R80,Values!AB80))</f>
        <v>6</v>
      </c>
      <c r="I81" s="154">
        <f>IF($O$7=1,Values!I80,IF($O$7=2,Values!S80,Values!AC80))</f>
        <v>4</v>
      </c>
      <c r="J81" s="18">
        <f>IF($O$7=1,Values!J80,IF($O$7=2,Values!T80,Values!AD80))</f>
        <v>13</v>
      </c>
      <c r="K81" s="18">
        <f>IF($O$7=1,Values!K80,IF($O$7=2,Values!U80,Values!AE80))</f>
        <v>10.714285714285714</v>
      </c>
      <c r="AA81" s="46"/>
      <c r="AB81" s="230">
        <v>0.71874999999999956</v>
      </c>
      <c r="AC81" s="54">
        <f t="shared" si="11"/>
        <v>14</v>
      </c>
      <c r="AD81" s="54">
        <f t="shared" si="12"/>
        <v>13</v>
      </c>
      <c r="AE81" s="54">
        <f t="shared" si="13"/>
        <v>9</v>
      </c>
      <c r="AF81" s="54">
        <f t="shared" si="14"/>
        <v>17</v>
      </c>
      <c r="AG81" s="54">
        <f t="shared" si="15"/>
        <v>12</v>
      </c>
      <c r="AH81" s="54">
        <f t="shared" si="16"/>
        <v>6</v>
      </c>
      <c r="AI81" s="54">
        <f t="shared" si="16"/>
        <v>4</v>
      </c>
      <c r="AJ81" s="231">
        <f t="shared" si="9"/>
        <v>13</v>
      </c>
      <c r="AK81" s="231">
        <f t="shared" si="10"/>
        <v>10.714285714285699</v>
      </c>
    </row>
    <row r="82" spans="2:37" x14ac:dyDescent="0.35">
      <c r="B82" s="39">
        <v>0.72916666666666663</v>
      </c>
      <c r="C82" s="152">
        <f>IF($O$7=1,Values!C81,IF($O$7=2,Values!M81,Values!W81))</f>
        <v>11</v>
      </c>
      <c r="D82" s="153">
        <f>IF($O$7=1,Values!D81,IF($O$7=2,Values!N81,Values!X81))</f>
        <v>9</v>
      </c>
      <c r="E82" s="153">
        <f>IF($O$7=1,Values!E81,IF($O$7=2,Values!O81,Values!Y81))</f>
        <v>19</v>
      </c>
      <c r="F82" s="153">
        <f>IF($O$7=1,Values!F81,IF($O$7=2,Values!P81,Values!Z81))</f>
        <v>3</v>
      </c>
      <c r="G82" s="153">
        <f>IF($O$7=1,Values!G81,IF($O$7=2,Values!Q81,Values!AA81))</f>
        <v>8</v>
      </c>
      <c r="H82" s="153">
        <f>IF($O$7=1,Values!H81,IF($O$7=2,Values!R81,Values!AB81))</f>
        <v>2</v>
      </c>
      <c r="I82" s="154">
        <f>IF($O$7=1,Values!I81,IF($O$7=2,Values!S81,Values!AC81))</f>
        <v>6</v>
      </c>
      <c r="J82" s="18">
        <f>IF($O$7=1,Values!J81,IF($O$7=2,Values!T81,Values!AD81))</f>
        <v>10</v>
      </c>
      <c r="K82" s="18">
        <f>IF($O$7=1,Values!K81,IF($O$7=2,Values!U81,Values!AE81))</f>
        <v>8.2857142857142865</v>
      </c>
      <c r="AA82" s="46"/>
      <c r="AB82" s="230">
        <v>0.72916666666666663</v>
      </c>
      <c r="AC82" s="54">
        <f t="shared" si="11"/>
        <v>11</v>
      </c>
      <c r="AD82" s="54">
        <f t="shared" si="12"/>
        <v>9</v>
      </c>
      <c r="AE82" s="54">
        <f t="shared" si="13"/>
        <v>19</v>
      </c>
      <c r="AF82" s="54">
        <f t="shared" si="14"/>
        <v>3</v>
      </c>
      <c r="AG82" s="54">
        <f t="shared" si="15"/>
        <v>8</v>
      </c>
      <c r="AH82" s="54">
        <f t="shared" si="16"/>
        <v>2</v>
      </c>
      <c r="AI82" s="54">
        <f t="shared" si="16"/>
        <v>6</v>
      </c>
      <c r="AJ82" s="231">
        <f t="shared" si="9"/>
        <v>10</v>
      </c>
      <c r="AK82" s="231">
        <f t="shared" si="10"/>
        <v>8.28571428571429</v>
      </c>
    </row>
    <row r="83" spans="2:37" x14ac:dyDescent="0.35">
      <c r="B83" s="39">
        <v>0.73958333333333282</v>
      </c>
      <c r="C83" s="152">
        <f>IF($O$7=1,Values!C82,IF($O$7=2,Values!M82,Values!W82))</f>
        <v>3</v>
      </c>
      <c r="D83" s="153">
        <f>IF($O$7=1,Values!D82,IF($O$7=2,Values!N82,Values!X82))</f>
        <v>6</v>
      </c>
      <c r="E83" s="153">
        <f>IF($O$7=1,Values!E82,IF($O$7=2,Values!O82,Values!Y82))</f>
        <v>8</v>
      </c>
      <c r="F83" s="153">
        <f>IF($O$7=1,Values!F82,IF($O$7=2,Values!P82,Values!Z82))</f>
        <v>8</v>
      </c>
      <c r="G83" s="153">
        <f>IF($O$7=1,Values!G82,IF($O$7=2,Values!Q82,Values!AA82))</f>
        <v>9</v>
      </c>
      <c r="H83" s="153">
        <f>IF($O$7=1,Values!H82,IF($O$7=2,Values!R82,Values!AB82))</f>
        <v>6</v>
      </c>
      <c r="I83" s="154">
        <f>IF($O$7=1,Values!I82,IF($O$7=2,Values!S82,Values!AC82))</f>
        <v>2</v>
      </c>
      <c r="J83" s="18">
        <f>IF($O$7=1,Values!J82,IF($O$7=2,Values!T82,Values!AD82))</f>
        <v>6.8</v>
      </c>
      <c r="K83" s="18">
        <f>IF($O$7=1,Values!K82,IF($O$7=2,Values!U82,Values!AE82))</f>
        <v>6</v>
      </c>
      <c r="AA83" s="46"/>
      <c r="AB83" s="230">
        <v>0.73958333333333282</v>
      </c>
      <c r="AC83" s="54">
        <f t="shared" si="11"/>
        <v>3</v>
      </c>
      <c r="AD83" s="54">
        <f t="shared" si="12"/>
        <v>6</v>
      </c>
      <c r="AE83" s="54">
        <f t="shared" si="13"/>
        <v>8</v>
      </c>
      <c r="AF83" s="54">
        <f t="shared" si="14"/>
        <v>8</v>
      </c>
      <c r="AG83" s="54">
        <f t="shared" si="15"/>
        <v>9</v>
      </c>
      <c r="AH83" s="54">
        <f t="shared" si="16"/>
        <v>6</v>
      </c>
      <c r="AI83" s="54">
        <f t="shared" si="16"/>
        <v>2</v>
      </c>
      <c r="AJ83" s="231">
        <f t="shared" si="9"/>
        <v>6.8</v>
      </c>
      <c r="AK83" s="231">
        <f t="shared" si="10"/>
        <v>6</v>
      </c>
    </row>
    <row r="84" spans="2:37" x14ac:dyDescent="0.35">
      <c r="B84" s="39">
        <v>0.75</v>
      </c>
      <c r="C84" s="152">
        <f>IF($O$7=1,Values!C83,IF($O$7=2,Values!M83,Values!W83))</f>
        <v>4</v>
      </c>
      <c r="D84" s="153">
        <f>IF($O$7=1,Values!D83,IF($O$7=2,Values!N83,Values!X83))</f>
        <v>7</v>
      </c>
      <c r="E84" s="153">
        <f>IF($O$7=1,Values!E83,IF($O$7=2,Values!O83,Values!Y83))</f>
        <v>7</v>
      </c>
      <c r="F84" s="153">
        <f>IF($O$7=1,Values!F83,IF($O$7=2,Values!P83,Values!Z83))</f>
        <v>6</v>
      </c>
      <c r="G84" s="153">
        <f>IF($O$7=1,Values!G83,IF($O$7=2,Values!Q83,Values!AA83))</f>
        <v>6</v>
      </c>
      <c r="H84" s="153">
        <f>IF($O$7=1,Values!H83,IF($O$7=2,Values!R83,Values!AB83))</f>
        <v>13</v>
      </c>
      <c r="I84" s="154">
        <f>IF($O$7=1,Values!I83,IF($O$7=2,Values!S83,Values!AC83))</f>
        <v>4</v>
      </c>
      <c r="J84" s="18">
        <f>IF($O$7=1,Values!J83,IF($O$7=2,Values!T83,Values!AD83))</f>
        <v>6</v>
      </c>
      <c r="K84" s="18">
        <f>IF($O$7=1,Values!K83,IF($O$7=2,Values!U83,Values!AE83))</f>
        <v>6.7142857142857144</v>
      </c>
      <c r="AA84" s="46"/>
      <c r="AB84" s="230">
        <v>0.75</v>
      </c>
      <c r="AC84" s="54">
        <f t="shared" si="11"/>
        <v>4</v>
      </c>
      <c r="AD84" s="54">
        <f t="shared" si="12"/>
        <v>7</v>
      </c>
      <c r="AE84" s="54">
        <f t="shared" si="13"/>
        <v>7</v>
      </c>
      <c r="AF84" s="54">
        <f t="shared" si="14"/>
        <v>6</v>
      </c>
      <c r="AG84" s="54">
        <f t="shared" si="15"/>
        <v>6</v>
      </c>
      <c r="AH84" s="54">
        <f t="shared" si="16"/>
        <v>13</v>
      </c>
      <c r="AI84" s="54">
        <f t="shared" si="16"/>
        <v>4</v>
      </c>
      <c r="AJ84" s="231">
        <f t="shared" si="9"/>
        <v>6</v>
      </c>
      <c r="AK84" s="231">
        <f t="shared" si="10"/>
        <v>6.71428571428571</v>
      </c>
    </row>
    <row r="85" spans="2:37" x14ac:dyDescent="0.35">
      <c r="B85" s="39">
        <v>0.76041666666666663</v>
      </c>
      <c r="C85" s="152">
        <f>IF($O$7=1,Values!C84,IF($O$7=2,Values!M84,Values!W84))</f>
        <v>0</v>
      </c>
      <c r="D85" s="153">
        <f>IF($O$7=1,Values!D84,IF($O$7=2,Values!N84,Values!X84))</f>
        <v>2</v>
      </c>
      <c r="E85" s="153">
        <f>IF($O$7=1,Values!E84,IF($O$7=2,Values!O84,Values!Y84))</f>
        <v>6</v>
      </c>
      <c r="F85" s="153">
        <f>IF($O$7=1,Values!F84,IF($O$7=2,Values!P84,Values!Z84))</f>
        <v>4</v>
      </c>
      <c r="G85" s="153">
        <f>IF($O$7=1,Values!G84,IF($O$7=2,Values!Q84,Values!AA84))</f>
        <v>9</v>
      </c>
      <c r="H85" s="153">
        <f>IF($O$7=1,Values!H84,IF($O$7=2,Values!R84,Values!AB84))</f>
        <v>13</v>
      </c>
      <c r="I85" s="154">
        <f>IF($O$7=1,Values!I84,IF($O$7=2,Values!S84,Values!AC84))</f>
        <v>4</v>
      </c>
      <c r="J85" s="18">
        <f>IF($O$7=1,Values!J84,IF($O$7=2,Values!T84,Values!AD84))</f>
        <v>4.2</v>
      </c>
      <c r="K85" s="18">
        <f>IF($O$7=1,Values!K84,IF($O$7=2,Values!U84,Values!AE84))</f>
        <v>5.4285714285714288</v>
      </c>
      <c r="AA85" s="46"/>
      <c r="AB85" s="230">
        <v>0.76041666666666663</v>
      </c>
      <c r="AC85" s="54">
        <f t="shared" si="11"/>
        <v>0</v>
      </c>
      <c r="AD85" s="54">
        <f t="shared" si="12"/>
        <v>2</v>
      </c>
      <c r="AE85" s="54">
        <f t="shared" si="13"/>
        <v>6</v>
      </c>
      <c r="AF85" s="54">
        <f t="shared" si="14"/>
        <v>4</v>
      </c>
      <c r="AG85" s="54">
        <f t="shared" si="15"/>
        <v>9</v>
      </c>
      <c r="AH85" s="54">
        <f t="shared" si="16"/>
        <v>13</v>
      </c>
      <c r="AI85" s="54">
        <f t="shared" si="16"/>
        <v>4</v>
      </c>
      <c r="AJ85" s="231">
        <f t="shared" si="9"/>
        <v>4.2</v>
      </c>
      <c r="AK85" s="231">
        <f t="shared" si="10"/>
        <v>5.4285714285714297</v>
      </c>
    </row>
    <row r="86" spans="2:37" x14ac:dyDescent="0.35">
      <c r="B86" s="39">
        <v>0.7708333333333327</v>
      </c>
      <c r="C86" s="152">
        <f>IF($O$7=1,Values!C85,IF($O$7=2,Values!M85,Values!W85))</f>
        <v>1</v>
      </c>
      <c r="D86" s="153">
        <f>IF($O$7=1,Values!D85,IF($O$7=2,Values!N85,Values!X85))</f>
        <v>7</v>
      </c>
      <c r="E86" s="153">
        <f>IF($O$7=1,Values!E85,IF($O$7=2,Values!O85,Values!Y85))</f>
        <v>8</v>
      </c>
      <c r="F86" s="153">
        <f>IF($O$7=1,Values!F85,IF($O$7=2,Values!P85,Values!Z85))</f>
        <v>3</v>
      </c>
      <c r="G86" s="153">
        <f>IF($O$7=1,Values!G85,IF($O$7=2,Values!Q85,Values!AA85))</f>
        <v>15</v>
      </c>
      <c r="H86" s="153">
        <f>IF($O$7=1,Values!H85,IF($O$7=2,Values!R85,Values!AB85))</f>
        <v>13</v>
      </c>
      <c r="I86" s="154">
        <f>IF($O$7=1,Values!I85,IF($O$7=2,Values!S85,Values!AC85))</f>
        <v>2</v>
      </c>
      <c r="J86" s="18">
        <f>IF($O$7=1,Values!J85,IF($O$7=2,Values!T85,Values!AD85))</f>
        <v>6.8</v>
      </c>
      <c r="K86" s="18">
        <f>IF($O$7=1,Values!K85,IF($O$7=2,Values!U85,Values!AE85))</f>
        <v>7</v>
      </c>
      <c r="AA86" s="46"/>
      <c r="AB86" s="230">
        <v>0.7708333333333327</v>
      </c>
      <c r="AC86" s="54">
        <f t="shared" si="11"/>
        <v>1</v>
      </c>
      <c r="AD86" s="54">
        <f t="shared" si="12"/>
        <v>7</v>
      </c>
      <c r="AE86" s="54">
        <f t="shared" si="13"/>
        <v>8</v>
      </c>
      <c r="AF86" s="54">
        <f t="shared" si="14"/>
        <v>3</v>
      </c>
      <c r="AG86" s="54">
        <f t="shared" si="15"/>
        <v>15</v>
      </c>
      <c r="AH86" s="54">
        <f t="shared" si="16"/>
        <v>13</v>
      </c>
      <c r="AI86" s="54">
        <f t="shared" si="16"/>
        <v>2</v>
      </c>
      <c r="AJ86" s="231">
        <f t="shared" si="9"/>
        <v>6.8</v>
      </c>
      <c r="AK86" s="231">
        <f t="shared" si="10"/>
        <v>7</v>
      </c>
    </row>
    <row r="87" spans="2:37" x14ac:dyDescent="0.35">
      <c r="B87" s="39">
        <v>0.78125</v>
      </c>
      <c r="C87" s="152">
        <f>IF($O$7=1,Values!C86,IF($O$7=2,Values!M86,Values!W86))</f>
        <v>1</v>
      </c>
      <c r="D87" s="153">
        <f>IF($O$7=1,Values!D86,IF($O$7=2,Values!N86,Values!X86))</f>
        <v>3</v>
      </c>
      <c r="E87" s="153">
        <f>IF($O$7=1,Values!E86,IF($O$7=2,Values!O86,Values!Y86))</f>
        <v>8</v>
      </c>
      <c r="F87" s="153">
        <f>IF($O$7=1,Values!F86,IF($O$7=2,Values!P86,Values!Z86))</f>
        <v>5</v>
      </c>
      <c r="G87" s="153">
        <f>IF($O$7=1,Values!G86,IF($O$7=2,Values!Q86,Values!AA86))</f>
        <v>14</v>
      </c>
      <c r="H87" s="153">
        <f>IF($O$7=1,Values!H86,IF($O$7=2,Values!R86,Values!AB86))</f>
        <v>12</v>
      </c>
      <c r="I87" s="154">
        <f>IF($O$7=1,Values!I86,IF($O$7=2,Values!S86,Values!AC86))</f>
        <v>0</v>
      </c>
      <c r="J87" s="18">
        <f>IF($O$7=1,Values!J86,IF($O$7=2,Values!T86,Values!AD86))</f>
        <v>6.2</v>
      </c>
      <c r="K87" s="18">
        <f>IF($O$7=1,Values!K86,IF($O$7=2,Values!U86,Values!AE86))</f>
        <v>6.1428571428571432</v>
      </c>
      <c r="AA87" s="46"/>
      <c r="AB87" s="230">
        <v>0.78125</v>
      </c>
      <c r="AC87" s="54">
        <f t="shared" si="11"/>
        <v>1</v>
      </c>
      <c r="AD87" s="54">
        <f t="shared" si="12"/>
        <v>3</v>
      </c>
      <c r="AE87" s="54">
        <f t="shared" si="13"/>
        <v>8</v>
      </c>
      <c r="AF87" s="54">
        <f t="shared" si="14"/>
        <v>5</v>
      </c>
      <c r="AG87" s="54">
        <f t="shared" si="15"/>
        <v>14</v>
      </c>
      <c r="AH87" s="54">
        <f t="shared" si="16"/>
        <v>12</v>
      </c>
      <c r="AI87" s="54">
        <f t="shared" si="16"/>
        <v>0</v>
      </c>
      <c r="AJ87" s="231">
        <f t="shared" si="9"/>
        <v>6.2</v>
      </c>
      <c r="AK87" s="231">
        <f t="shared" si="10"/>
        <v>6.1428571428571397</v>
      </c>
    </row>
    <row r="88" spans="2:37" x14ac:dyDescent="0.35">
      <c r="B88" s="39">
        <v>0.79166666666666663</v>
      </c>
      <c r="C88" s="152">
        <f>IF($O$7=1,Values!C87,IF($O$7=2,Values!M87,Values!W87))</f>
        <v>2</v>
      </c>
      <c r="D88" s="153">
        <f>IF($O$7=1,Values!D87,IF($O$7=2,Values!N87,Values!X87))</f>
        <v>16</v>
      </c>
      <c r="E88" s="153">
        <f>IF($O$7=1,Values!E87,IF($O$7=2,Values!O87,Values!Y87))</f>
        <v>4</v>
      </c>
      <c r="F88" s="153">
        <f>IF($O$7=1,Values!F87,IF($O$7=2,Values!P87,Values!Z87))</f>
        <v>2</v>
      </c>
      <c r="G88" s="153">
        <f>IF($O$7=1,Values!G87,IF($O$7=2,Values!Q87,Values!AA87))</f>
        <v>23</v>
      </c>
      <c r="H88" s="153">
        <f>IF($O$7=1,Values!H87,IF($O$7=2,Values!R87,Values!AB87))</f>
        <v>14</v>
      </c>
      <c r="I88" s="154">
        <f>IF($O$7=1,Values!I87,IF($O$7=2,Values!S87,Values!AC87))</f>
        <v>1</v>
      </c>
      <c r="J88" s="18">
        <f>IF($O$7=1,Values!J87,IF($O$7=2,Values!T87,Values!AD87))</f>
        <v>9.4</v>
      </c>
      <c r="K88" s="18">
        <f>IF($O$7=1,Values!K87,IF($O$7=2,Values!U87,Values!AE87))</f>
        <v>8.8571428571428577</v>
      </c>
      <c r="AA88" s="46"/>
      <c r="AB88" s="230">
        <v>0.79166666666666663</v>
      </c>
      <c r="AC88" s="54">
        <f t="shared" si="11"/>
        <v>2</v>
      </c>
      <c r="AD88" s="54">
        <f t="shared" si="12"/>
        <v>16</v>
      </c>
      <c r="AE88" s="54">
        <f t="shared" si="13"/>
        <v>4</v>
      </c>
      <c r="AF88" s="54">
        <f t="shared" si="14"/>
        <v>2</v>
      </c>
      <c r="AG88" s="54">
        <f t="shared" si="15"/>
        <v>23</v>
      </c>
      <c r="AH88" s="54">
        <f t="shared" si="16"/>
        <v>14</v>
      </c>
      <c r="AI88" s="54">
        <f t="shared" si="16"/>
        <v>1</v>
      </c>
      <c r="AJ88" s="231">
        <f t="shared" si="9"/>
        <v>9.4</v>
      </c>
      <c r="AK88" s="231">
        <f t="shared" si="10"/>
        <v>8.8571428571428594</v>
      </c>
    </row>
    <row r="89" spans="2:37" x14ac:dyDescent="0.35">
      <c r="B89" s="39">
        <v>0.80208333333333259</v>
      </c>
      <c r="C89" s="152">
        <f>IF($O$7=1,Values!C88,IF($O$7=2,Values!M88,Values!W88))</f>
        <v>2</v>
      </c>
      <c r="D89" s="153">
        <f>IF($O$7=1,Values!D88,IF($O$7=2,Values!N88,Values!X88))</f>
        <v>3</v>
      </c>
      <c r="E89" s="153">
        <f>IF($O$7=1,Values!E88,IF($O$7=2,Values!O88,Values!Y88))</f>
        <v>21</v>
      </c>
      <c r="F89" s="153">
        <f>IF($O$7=1,Values!F88,IF($O$7=2,Values!P88,Values!Z88))</f>
        <v>2</v>
      </c>
      <c r="G89" s="153">
        <f>IF($O$7=1,Values!G88,IF($O$7=2,Values!Q88,Values!AA88))</f>
        <v>4</v>
      </c>
      <c r="H89" s="153">
        <f>IF($O$7=1,Values!H88,IF($O$7=2,Values!R88,Values!AB88))</f>
        <v>7</v>
      </c>
      <c r="I89" s="154">
        <f>IF($O$7=1,Values!I88,IF($O$7=2,Values!S88,Values!AC88))</f>
        <v>2</v>
      </c>
      <c r="J89" s="18">
        <f>IF($O$7=1,Values!J88,IF($O$7=2,Values!T88,Values!AD88))</f>
        <v>6.4</v>
      </c>
      <c r="K89" s="18">
        <f>IF($O$7=1,Values!K88,IF($O$7=2,Values!U88,Values!AE88))</f>
        <v>5.8571428571428568</v>
      </c>
      <c r="AA89" s="46"/>
      <c r="AB89" s="230">
        <v>0.80208333333333259</v>
      </c>
      <c r="AC89" s="54">
        <f t="shared" si="11"/>
        <v>2</v>
      </c>
      <c r="AD89" s="54">
        <f t="shared" si="12"/>
        <v>3</v>
      </c>
      <c r="AE89" s="54">
        <f t="shared" si="13"/>
        <v>21</v>
      </c>
      <c r="AF89" s="54">
        <f t="shared" si="14"/>
        <v>2</v>
      </c>
      <c r="AG89" s="54">
        <f t="shared" si="15"/>
        <v>4</v>
      </c>
      <c r="AH89" s="54">
        <f t="shared" si="16"/>
        <v>7</v>
      </c>
      <c r="AI89" s="54">
        <f t="shared" si="16"/>
        <v>2</v>
      </c>
      <c r="AJ89" s="231">
        <f t="shared" si="9"/>
        <v>6.4</v>
      </c>
      <c r="AK89" s="231">
        <f t="shared" si="10"/>
        <v>5.8571428571428603</v>
      </c>
    </row>
    <row r="90" spans="2:37" x14ac:dyDescent="0.35">
      <c r="B90" s="39">
        <v>0.8125</v>
      </c>
      <c r="C90" s="152">
        <f>IF($O$7=1,Values!C89,IF($O$7=2,Values!M89,Values!W89))</f>
        <v>4</v>
      </c>
      <c r="D90" s="153">
        <f>IF($O$7=1,Values!D89,IF($O$7=2,Values!N89,Values!X89))</f>
        <v>2</v>
      </c>
      <c r="E90" s="153">
        <f>IF($O$7=1,Values!E89,IF($O$7=2,Values!O89,Values!Y89))</f>
        <v>2</v>
      </c>
      <c r="F90" s="153">
        <f>IF($O$7=1,Values!F89,IF($O$7=2,Values!P89,Values!Z89))</f>
        <v>6</v>
      </c>
      <c r="G90" s="153">
        <f>IF($O$7=1,Values!G89,IF($O$7=2,Values!Q89,Values!AA89))</f>
        <v>8</v>
      </c>
      <c r="H90" s="153">
        <f>IF($O$7=1,Values!H89,IF($O$7=2,Values!R89,Values!AB89))</f>
        <v>6</v>
      </c>
      <c r="I90" s="154">
        <f>IF($O$7=1,Values!I89,IF($O$7=2,Values!S89,Values!AC89))</f>
        <v>2</v>
      </c>
      <c r="J90" s="18">
        <f>IF($O$7=1,Values!J89,IF($O$7=2,Values!T89,Values!AD89))</f>
        <v>4.4000000000000004</v>
      </c>
      <c r="K90" s="18">
        <f>IF($O$7=1,Values!K89,IF($O$7=2,Values!U89,Values!AE89))</f>
        <v>4.2857142857142856</v>
      </c>
      <c r="AA90" s="46"/>
      <c r="AB90" s="230">
        <v>0.8125</v>
      </c>
      <c r="AC90" s="54">
        <f t="shared" si="11"/>
        <v>4</v>
      </c>
      <c r="AD90" s="54">
        <f t="shared" si="12"/>
        <v>2</v>
      </c>
      <c r="AE90" s="54">
        <f t="shared" si="13"/>
        <v>2</v>
      </c>
      <c r="AF90" s="54">
        <f t="shared" si="14"/>
        <v>6</v>
      </c>
      <c r="AG90" s="54">
        <f t="shared" si="15"/>
        <v>8</v>
      </c>
      <c r="AH90" s="54">
        <f t="shared" si="16"/>
        <v>6</v>
      </c>
      <c r="AI90" s="54">
        <f t="shared" si="16"/>
        <v>2</v>
      </c>
      <c r="AJ90" s="231">
        <f t="shared" si="9"/>
        <v>4.4000000000000004</v>
      </c>
      <c r="AK90" s="231">
        <f t="shared" si="10"/>
        <v>4.28571428571429</v>
      </c>
    </row>
    <row r="91" spans="2:37" x14ac:dyDescent="0.35">
      <c r="B91" s="39">
        <v>0.82291666666666663</v>
      </c>
      <c r="C91" s="152">
        <f>IF($O$7=1,Values!C90,IF($O$7=2,Values!M90,Values!W90))</f>
        <v>7</v>
      </c>
      <c r="D91" s="153">
        <f>IF($O$7=1,Values!D90,IF($O$7=2,Values!N90,Values!X90))</f>
        <v>4</v>
      </c>
      <c r="E91" s="153">
        <f>IF($O$7=1,Values!E90,IF($O$7=2,Values!O90,Values!Y90))</f>
        <v>3</v>
      </c>
      <c r="F91" s="153">
        <f>IF($O$7=1,Values!F90,IF($O$7=2,Values!P90,Values!Z90))</f>
        <v>5</v>
      </c>
      <c r="G91" s="153">
        <f>IF($O$7=1,Values!G90,IF($O$7=2,Values!Q90,Values!AA90))</f>
        <v>4</v>
      </c>
      <c r="H91" s="153">
        <f>IF($O$7=1,Values!H90,IF($O$7=2,Values!R90,Values!AB90))</f>
        <v>0</v>
      </c>
      <c r="I91" s="154">
        <f>IF($O$7=1,Values!I90,IF($O$7=2,Values!S90,Values!AC90))</f>
        <v>2</v>
      </c>
      <c r="J91" s="18">
        <f>IF($O$7=1,Values!J90,IF($O$7=2,Values!T90,Values!AD90))</f>
        <v>4.5999999999999996</v>
      </c>
      <c r="K91" s="18">
        <f>IF($O$7=1,Values!K90,IF($O$7=2,Values!U90,Values!AE90))</f>
        <v>3.5714285714285716</v>
      </c>
      <c r="AA91" s="46"/>
      <c r="AB91" s="230">
        <v>0.82291666666666663</v>
      </c>
      <c r="AC91" s="54">
        <f t="shared" si="11"/>
        <v>7</v>
      </c>
      <c r="AD91" s="54">
        <f t="shared" si="12"/>
        <v>4</v>
      </c>
      <c r="AE91" s="54">
        <f t="shared" si="13"/>
        <v>3</v>
      </c>
      <c r="AF91" s="54">
        <f t="shared" si="14"/>
        <v>5</v>
      </c>
      <c r="AG91" s="54">
        <f t="shared" si="15"/>
        <v>4</v>
      </c>
      <c r="AH91" s="54">
        <f t="shared" si="16"/>
        <v>0</v>
      </c>
      <c r="AI91" s="54">
        <f t="shared" si="16"/>
        <v>2</v>
      </c>
      <c r="AJ91" s="231">
        <f t="shared" si="9"/>
        <v>4.5999999999999996</v>
      </c>
      <c r="AK91" s="231">
        <f t="shared" si="10"/>
        <v>3.5714285714285698</v>
      </c>
    </row>
    <row r="92" spans="2:37" x14ac:dyDescent="0.35">
      <c r="B92" s="39">
        <v>0.83333333333333337</v>
      </c>
      <c r="C92" s="152">
        <f>IF($O$7=1,Values!C91,IF($O$7=2,Values!M91,Values!W91))</f>
        <v>3</v>
      </c>
      <c r="D92" s="153">
        <f>IF($O$7=1,Values!D91,IF($O$7=2,Values!N91,Values!X91))</f>
        <v>5</v>
      </c>
      <c r="E92" s="153">
        <f>IF($O$7=1,Values!E91,IF($O$7=2,Values!O91,Values!Y91))</f>
        <v>2</v>
      </c>
      <c r="F92" s="153">
        <f>IF($O$7=1,Values!F91,IF($O$7=2,Values!P91,Values!Z91))</f>
        <v>2</v>
      </c>
      <c r="G92" s="153">
        <f>IF($O$7=1,Values!G91,IF($O$7=2,Values!Q91,Values!AA91))</f>
        <v>1</v>
      </c>
      <c r="H92" s="153">
        <f>IF($O$7=1,Values!H91,IF($O$7=2,Values!R91,Values!AB91))</f>
        <v>1</v>
      </c>
      <c r="I92" s="154">
        <f>IF($O$7=1,Values!I91,IF($O$7=2,Values!S91,Values!AC91))</f>
        <v>2</v>
      </c>
      <c r="J92" s="18">
        <f>IF($O$7=1,Values!J91,IF($O$7=2,Values!T91,Values!AD91))</f>
        <v>2.6</v>
      </c>
      <c r="K92" s="18">
        <f>IF($O$7=1,Values!K91,IF($O$7=2,Values!U91,Values!AE91))</f>
        <v>2.2857142857142856</v>
      </c>
      <c r="AA92" s="46"/>
      <c r="AB92" s="230">
        <v>0.83333333333333337</v>
      </c>
      <c r="AC92" s="54">
        <f t="shared" si="11"/>
        <v>3</v>
      </c>
      <c r="AD92" s="54">
        <f t="shared" si="12"/>
        <v>5</v>
      </c>
      <c r="AE92" s="54">
        <f t="shared" si="13"/>
        <v>2</v>
      </c>
      <c r="AF92" s="54">
        <f t="shared" si="14"/>
        <v>2</v>
      </c>
      <c r="AG92" s="54">
        <f t="shared" si="15"/>
        <v>1</v>
      </c>
      <c r="AH92" s="54">
        <f t="shared" si="16"/>
        <v>1</v>
      </c>
      <c r="AI92" s="54">
        <f t="shared" si="16"/>
        <v>2</v>
      </c>
      <c r="AJ92" s="231">
        <f t="shared" si="9"/>
        <v>2.6</v>
      </c>
      <c r="AK92" s="231">
        <f t="shared" si="10"/>
        <v>2.28571428571429</v>
      </c>
    </row>
    <row r="93" spans="2:37" x14ac:dyDescent="0.35">
      <c r="B93" s="39">
        <v>0.84375</v>
      </c>
      <c r="C93" s="152">
        <f>IF($O$7=1,Values!C92,IF($O$7=2,Values!M92,Values!W92))</f>
        <v>2</v>
      </c>
      <c r="D93" s="153">
        <f>IF($O$7=1,Values!D92,IF($O$7=2,Values!N92,Values!X92))</f>
        <v>1</v>
      </c>
      <c r="E93" s="153">
        <f>IF($O$7=1,Values!E92,IF($O$7=2,Values!O92,Values!Y92))</f>
        <v>2</v>
      </c>
      <c r="F93" s="153">
        <f>IF($O$7=1,Values!F92,IF($O$7=2,Values!P92,Values!Z92))</f>
        <v>2</v>
      </c>
      <c r="G93" s="153">
        <f>IF($O$7=1,Values!G92,IF($O$7=2,Values!Q92,Values!AA92))</f>
        <v>1</v>
      </c>
      <c r="H93" s="153">
        <f>IF($O$7=1,Values!H92,IF($O$7=2,Values!R92,Values!AB92))</f>
        <v>2</v>
      </c>
      <c r="I93" s="154">
        <f>IF($O$7=1,Values!I92,IF($O$7=2,Values!S92,Values!AC92))</f>
        <v>0</v>
      </c>
      <c r="J93" s="18">
        <f>IF($O$7=1,Values!J92,IF($O$7=2,Values!T92,Values!AD92))</f>
        <v>1.6</v>
      </c>
      <c r="K93" s="18">
        <f>IF($O$7=1,Values!K92,IF($O$7=2,Values!U92,Values!AE92))</f>
        <v>1.4285714285714286</v>
      </c>
      <c r="AA93" s="46"/>
      <c r="AB93" s="230">
        <v>0.84375</v>
      </c>
      <c r="AC93" s="54">
        <f t="shared" si="11"/>
        <v>2</v>
      </c>
      <c r="AD93" s="54">
        <f t="shared" si="12"/>
        <v>1</v>
      </c>
      <c r="AE93" s="54">
        <f t="shared" si="13"/>
        <v>2</v>
      </c>
      <c r="AF93" s="54">
        <f t="shared" si="14"/>
        <v>2</v>
      </c>
      <c r="AG93" s="54">
        <f t="shared" si="15"/>
        <v>1</v>
      </c>
      <c r="AH93" s="54">
        <f t="shared" si="16"/>
        <v>2</v>
      </c>
      <c r="AI93" s="54">
        <f t="shared" si="16"/>
        <v>0</v>
      </c>
      <c r="AJ93" s="231">
        <f t="shared" si="9"/>
        <v>1.6</v>
      </c>
      <c r="AK93" s="231">
        <f t="shared" si="10"/>
        <v>1.4285714285714299</v>
      </c>
    </row>
    <row r="94" spans="2:37" x14ac:dyDescent="0.35">
      <c r="B94" s="39">
        <v>0.85416666666666663</v>
      </c>
      <c r="C94" s="152">
        <f>IF($O$7=1,Values!C93,IF($O$7=2,Values!M93,Values!W93))</f>
        <v>1</v>
      </c>
      <c r="D94" s="153">
        <f>IF($O$7=1,Values!D93,IF($O$7=2,Values!N93,Values!X93))</f>
        <v>4</v>
      </c>
      <c r="E94" s="153">
        <f>IF($O$7=1,Values!E93,IF($O$7=2,Values!O93,Values!Y93))</f>
        <v>1</v>
      </c>
      <c r="F94" s="153">
        <f>IF($O$7=1,Values!F93,IF($O$7=2,Values!P93,Values!Z93))</f>
        <v>6</v>
      </c>
      <c r="G94" s="153">
        <f>IF($O$7=1,Values!G93,IF($O$7=2,Values!Q93,Values!AA93))</f>
        <v>2</v>
      </c>
      <c r="H94" s="153">
        <f>IF($O$7=1,Values!H93,IF($O$7=2,Values!R93,Values!AB93))</f>
        <v>0</v>
      </c>
      <c r="I94" s="154">
        <f>IF($O$7=1,Values!I93,IF($O$7=2,Values!S93,Values!AC93))</f>
        <v>1</v>
      </c>
      <c r="J94" s="18">
        <f>IF($O$7=1,Values!J93,IF($O$7=2,Values!T93,Values!AD93))</f>
        <v>2.8</v>
      </c>
      <c r="K94" s="18">
        <f>IF($O$7=1,Values!K93,IF($O$7=2,Values!U93,Values!AE93))</f>
        <v>2.1428571428571428</v>
      </c>
      <c r="AA94" s="46"/>
      <c r="AB94" s="230">
        <v>0.85416666666666663</v>
      </c>
      <c r="AC94" s="54">
        <f t="shared" si="11"/>
        <v>1</v>
      </c>
      <c r="AD94" s="54">
        <f t="shared" si="12"/>
        <v>4</v>
      </c>
      <c r="AE94" s="54">
        <f t="shared" si="13"/>
        <v>1</v>
      </c>
      <c r="AF94" s="54">
        <f t="shared" si="14"/>
        <v>6</v>
      </c>
      <c r="AG94" s="54">
        <f t="shared" si="15"/>
        <v>2</v>
      </c>
      <c r="AH94" s="54">
        <f t="shared" si="16"/>
        <v>0</v>
      </c>
      <c r="AI94" s="54">
        <f t="shared" si="16"/>
        <v>1</v>
      </c>
      <c r="AJ94" s="231">
        <f t="shared" si="9"/>
        <v>2.8</v>
      </c>
      <c r="AK94" s="231">
        <f t="shared" si="10"/>
        <v>2.1428571428571401</v>
      </c>
    </row>
    <row r="95" spans="2:37" x14ac:dyDescent="0.35">
      <c r="B95" s="39">
        <v>0.86458333333333337</v>
      </c>
      <c r="C95" s="152">
        <f>IF($O$7=1,Values!C94,IF($O$7=2,Values!M94,Values!W94))</f>
        <v>1</v>
      </c>
      <c r="D95" s="153">
        <f>IF($O$7=1,Values!D94,IF($O$7=2,Values!N94,Values!X94))</f>
        <v>5</v>
      </c>
      <c r="E95" s="153">
        <f>IF($O$7=1,Values!E94,IF($O$7=2,Values!O94,Values!Y94))</f>
        <v>3</v>
      </c>
      <c r="F95" s="153">
        <f>IF($O$7=1,Values!F94,IF($O$7=2,Values!P94,Values!Z94))</f>
        <v>0</v>
      </c>
      <c r="G95" s="153">
        <f>IF($O$7=1,Values!G94,IF($O$7=2,Values!Q94,Values!AA94))</f>
        <v>4</v>
      </c>
      <c r="H95" s="153">
        <f>IF($O$7=1,Values!H94,IF($O$7=2,Values!R94,Values!AB94))</f>
        <v>3</v>
      </c>
      <c r="I95" s="154">
        <f>IF($O$7=1,Values!I94,IF($O$7=2,Values!S94,Values!AC94))</f>
        <v>1</v>
      </c>
      <c r="J95" s="18">
        <f>IF($O$7=1,Values!J94,IF($O$7=2,Values!T94,Values!AD94))</f>
        <v>2.6</v>
      </c>
      <c r="K95" s="18">
        <f>IF($O$7=1,Values!K94,IF($O$7=2,Values!U94,Values!AE94))</f>
        <v>2.4285714285714284</v>
      </c>
      <c r="AA95" s="46"/>
      <c r="AB95" s="230">
        <v>0.86458333333333337</v>
      </c>
      <c r="AC95" s="54">
        <f t="shared" si="11"/>
        <v>1</v>
      </c>
      <c r="AD95" s="54">
        <f t="shared" si="12"/>
        <v>5</v>
      </c>
      <c r="AE95" s="54">
        <f t="shared" si="13"/>
        <v>3</v>
      </c>
      <c r="AF95" s="54">
        <f t="shared" si="14"/>
        <v>0</v>
      </c>
      <c r="AG95" s="54">
        <f t="shared" si="15"/>
        <v>4</v>
      </c>
      <c r="AH95" s="54">
        <f t="shared" si="16"/>
        <v>3</v>
      </c>
      <c r="AI95" s="54">
        <f t="shared" si="16"/>
        <v>1</v>
      </c>
      <c r="AJ95" s="231">
        <f t="shared" si="9"/>
        <v>2.6</v>
      </c>
      <c r="AK95" s="231">
        <f t="shared" si="10"/>
        <v>2.4285714285714302</v>
      </c>
    </row>
    <row r="96" spans="2:37" x14ac:dyDescent="0.35">
      <c r="B96" s="39">
        <v>0.875</v>
      </c>
      <c r="C96" s="152">
        <f>IF($O$7=1,Values!C95,IF($O$7=2,Values!M95,Values!W95))</f>
        <v>1</v>
      </c>
      <c r="D96" s="153">
        <f>IF($O$7=1,Values!D95,IF($O$7=2,Values!N95,Values!X95))</f>
        <v>2</v>
      </c>
      <c r="E96" s="153">
        <f>IF($O$7=1,Values!E95,IF($O$7=2,Values!O95,Values!Y95))</f>
        <v>1</v>
      </c>
      <c r="F96" s="153">
        <f>IF($O$7=1,Values!F95,IF($O$7=2,Values!P95,Values!Z95))</f>
        <v>7</v>
      </c>
      <c r="G96" s="153">
        <f>IF($O$7=1,Values!G95,IF($O$7=2,Values!Q95,Values!AA95))</f>
        <v>0</v>
      </c>
      <c r="H96" s="153">
        <f>IF($O$7=1,Values!H95,IF($O$7=2,Values!R95,Values!AB95))</f>
        <v>0</v>
      </c>
      <c r="I96" s="154">
        <f>IF($O$7=1,Values!I95,IF($O$7=2,Values!S95,Values!AC95))</f>
        <v>5</v>
      </c>
      <c r="J96" s="18">
        <f>IF($O$7=1,Values!J95,IF($O$7=2,Values!T95,Values!AD95))</f>
        <v>2.2000000000000002</v>
      </c>
      <c r="K96" s="18">
        <f>IF($O$7=1,Values!K95,IF($O$7=2,Values!U95,Values!AE95))</f>
        <v>2.2857142857142856</v>
      </c>
      <c r="AA96" s="46"/>
      <c r="AB96" s="230">
        <v>0.875</v>
      </c>
      <c r="AC96" s="54">
        <f t="shared" si="11"/>
        <v>1</v>
      </c>
      <c r="AD96" s="54">
        <f t="shared" si="12"/>
        <v>2</v>
      </c>
      <c r="AE96" s="54">
        <f t="shared" si="13"/>
        <v>1</v>
      </c>
      <c r="AF96" s="54">
        <f t="shared" si="14"/>
        <v>7</v>
      </c>
      <c r="AG96" s="54">
        <f t="shared" si="15"/>
        <v>0</v>
      </c>
      <c r="AH96" s="54">
        <f t="shared" si="16"/>
        <v>0</v>
      </c>
      <c r="AI96" s="54">
        <f t="shared" si="16"/>
        <v>5</v>
      </c>
      <c r="AJ96" s="231">
        <f t="shared" si="9"/>
        <v>2.2000000000000002</v>
      </c>
      <c r="AK96" s="231">
        <f t="shared" si="10"/>
        <v>2.28571428571429</v>
      </c>
    </row>
    <row r="97" spans="2:37" x14ac:dyDescent="0.35">
      <c r="B97" s="39">
        <v>0.88541666666666663</v>
      </c>
      <c r="C97" s="152">
        <f>IF($O$7=1,Values!C96,IF($O$7=2,Values!M96,Values!W96))</f>
        <v>0</v>
      </c>
      <c r="D97" s="153">
        <f>IF($O$7=1,Values!D96,IF($O$7=2,Values!N96,Values!X96))</f>
        <v>2</v>
      </c>
      <c r="E97" s="153">
        <f>IF($O$7=1,Values!E96,IF($O$7=2,Values!O96,Values!Y96))</f>
        <v>3</v>
      </c>
      <c r="F97" s="153">
        <f>IF($O$7=1,Values!F96,IF($O$7=2,Values!P96,Values!Z96))</f>
        <v>3</v>
      </c>
      <c r="G97" s="153">
        <f>IF($O$7=1,Values!G96,IF($O$7=2,Values!Q96,Values!AA96))</f>
        <v>0</v>
      </c>
      <c r="H97" s="153">
        <f>IF($O$7=1,Values!H96,IF($O$7=2,Values!R96,Values!AB96))</f>
        <v>1</v>
      </c>
      <c r="I97" s="154">
        <f>IF($O$7=1,Values!I96,IF($O$7=2,Values!S96,Values!AC96))</f>
        <v>1</v>
      </c>
      <c r="J97" s="18">
        <f>IF($O$7=1,Values!J96,IF($O$7=2,Values!T96,Values!AD96))</f>
        <v>1.6</v>
      </c>
      <c r="K97" s="18">
        <f>IF($O$7=1,Values!K96,IF($O$7=2,Values!U96,Values!AE96))</f>
        <v>1.4285714285714286</v>
      </c>
      <c r="AA97" s="46"/>
      <c r="AB97" s="230">
        <v>0.88541666666666663</v>
      </c>
      <c r="AC97" s="54">
        <f t="shared" si="11"/>
        <v>0</v>
      </c>
      <c r="AD97" s="54">
        <f t="shared" si="12"/>
        <v>2</v>
      </c>
      <c r="AE97" s="54">
        <f t="shared" si="13"/>
        <v>3</v>
      </c>
      <c r="AF97" s="54">
        <f t="shared" si="14"/>
        <v>3</v>
      </c>
      <c r="AG97" s="54">
        <f t="shared" si="15"/>
        <v>0</v>
      </c>
      <c r="AH97" s="54">
        <f t="shared" si="16"/>
        <v>1</v>
      </c>
      <c r="AI97" s="54">
        <f t="shared" si="16"/>
        <v>1</v>
      </c>
      <c r="AJ97" s="231">
        <f t="shared" si="9"/>
        <v>1.6</v>
      </c>
      <c r="AK97" s="231">
        <f t="shared" si="10"/>
        <v>1.4285714285714299</v>
      </c>
    </row>
    <row r="98" spans="2:37" x14ac:dyDescent="0.35">
      <c r="B98" s="39">
        <v>0.89583333333333337</v>
      </c>
      <c r="C98" s="152">
        <f>IF($O$7=1,Values!C97,IF($O$7=2,Values!M97,Values!W97))</f>
        <v>2</v>
      </c>
      <c r="D98" s="153">
        <f>IF($O$7=1,Values!D97,IF($O$7=2,Values!N97,Values!X97))</f>
        <v>1</v>
      </c>
      <c r="E98" s="153">
        <f>IF($O$7=1,Values!E97,IF($O$7=2,Values!O97,Values!Y97))</f>
        <v>12</v>
      </c>
      <c r="F98" s="153">
        <f>IF($O$7=1,Values!F97,IF($O$7=2,Values!P97,Values!Z97))</f>
        <v>0</v>
      </c>
      <c r="G98" s="153">
        <f>IF($O$7=1,Values!G97,IF($O$7=2,Values!Q97,Values!AA97))</f>
        <v>1</v>
      </c>
      <c r="H98" s="153">
        <f>IF($O$7=1,Values!H97,IF($O$7=2,Values!R97,Values!AB97))</f>
        <v>11</v>
      </c>
      <c r="I98" s="154">
        <f>IF($O$7=1,Values!I97,IF($O$7=2,Values!S97,Values!AC97))</f>
        <v>0</v>
      </c>
      <c r="J98" s="18">
        <f>IF($O$7=1,Values!J97,IF($O$7=2,Values!T97,Values!AD97))</f>
        <v>3.2</v>
      </c>
      <c r="K98" s="18">
        <f>IF($O$7=1,Values!K97,IF($O$7=2,Values!U97,Values!AE97))</f>
        <v>3.8571428571428572</v>
      </c>
      <c r="AA98" s="46"/>
      <c r="AB98" s="230">
        <v>0.89583333333333337</v>
      </c>
      <c r="AC98" s="54">
        <f t="shared" si="11"/>
        <v>2</v>
      </c>
      <c r="AD98" s="54">
        <f t="shared" si="12"/>
        <v>1</v>
      </c>
      <c r="AE98" s="54">
        <f t="shared" si="13"/>
        <v>12</v>
      </c>
      <c r="AF98" s="54">
        <f t="shared" si="14"/>
        <v>0</v>
      </c>
      <c r="AG98" s="54">
        <f t="shared" si="15"/>
        <v>1</v>
      </c>
      <c r="AH98" s="54">
        <f t="shared" si="16"/>
        <v>11</v>
      </c>
      <c r="AI98" s="54">
        <f t="shared" si="16"/>
        <v>0</v>
      </c>
      <c r="AJ98" s="231">
        <f t="shared" si="9"/>
        <v>3.2</v>
      </c>
      <c r="AK98" s="231">
        <f t="shared" si="10"/>
        <v>3.8571428571428599</v>
      </c>
    </row>
    <row r="99" spans="2:37" x14ac:dyDescent="0.35">
      <c r="B99" s="39">
        <v>0.90625</v>
      </c>
      <c r="C99" s="152">
        <f>IF($O$7=1,Values!C98,IF($O$7=2,Values!M98,Values!W98))</f>
        <v>1</v>
      </c>
      <c r="D99" s="153">
        <f>IF($O$7=1,Values!D98,IF($O$7=2,Values!N98,Values!X98))</f>
        <v>2</v>
      </c>
      <c r="E99" s="153">
        <f>IF($O$7=1,Values!E98,IF($O$7=2,Values!O98,Values!Y98))</f>
        <v>12</v>
      </c>
      <c r="F99" s="153">
        <f>IF($O$7=1,Values!F98,IF($O$7=2,Values!P98,Values!Z98))</f>
        <v>0</v>
      </c>
      <c r="G99" s="153">
        <f>IF($O$7=1,Values!G98,IF($O$7=2,Values!Q98,Values!AA98))</f>
        <v>1</v>
      </c>
      <c r="H99" s="153">
        <f>IF($O$7=1,Values!H98,IF($O$7=2,Values!R98,Values!AB98))</f>
        <v>15</v>
      </c>
      <c r="I99" s="154">
        <f>IF($O$7=1,Values!I98,IF($O$7=2,Values!S98,Values!AC98))</f>
        <v>0</v>
      </c>
      <c r="J99" s="18">
        <f>IF($O$7=1,Values!J98,IF($O$7=2,Values!T98,Values!AD98))</f>
        <v>3.2</v>
      </c>
      <c r="K99" s="18">
        <f>IF($O$7=1,Values!K98,IF($O$7=2,Values!U98,Values!AE98))</f>
        <v>4.4285714285714288</v>
      </c>
      <c r="AA99" s="46"/>
      <c r="AB99" s="230">
        <v>0.90625</v>
      </c>
      <c r="AC99" s="54">
        <f t="shared" si="11"/>
        <v>1</v>
      </c>
      <c r="AD99" s="54">
        <f t="shared" si="12"/>
        <v>2</v>
      </c>
      <c r="AE99" s="54">
        <f t="shared" si="13"/>
        <v>12</v>
      </c>
      <c r="AF99" s="54">
        <f t="shared" si="14"/>
        <v>0</v>
      </c>
      <c r="AG99" s="54">
        <f t="shared" si="15"/>
        <v>1</v>
      </c>
      <c r="AH99" s="54">
        <f t="shared" si="16"/>
        <v>15</v>
      </c>
      <c r="AI99" s="54">
        <f t="shared" si="16"/>
        <v>0</v>
      </c>
      <c r="AJ99" s="231">
        <f t="shared" si="9"/>
        <v>3.2</v>
      </c>
      <c r="AK99" s="231">
        <f t="shared" si="10"/>
        <v>4.4285714285714297</v>
      </c>
    </row>
    <row r="100" spans="2:37" x14ac:dyDescent="0.35">
      <c r="B100" s="39">
        <v>0.91666666666666663</v>
      </c>
      <c r="C100" s="152">
        <f>IF($O$7=1,Values!C99,IF($O$7=2,Values!M99,Values!W99))</f>
        <v>2</v>
      </c>
      <c r="D100" s="153">
        <f>IF($O$7=1,Values!D99,IF($O$7=2,Values!N99,Values!X99))</f>
        <v>1</v>
      </c>
      <c r="E100" s="153">
        <f>IF($O$7=1,Values!E99,IF($O$7=2,Values!O99,Values!Y99))</f>
        <v>2</v>
      </c>
      <c r="F100" s="153">
        <f>IF($O$7=1,Values!F99,IF($O$7=2,Values!P99,Values!Z99))</f>
        <v>0</v>
      </c>
      <c r="G100" s="153">
        <f>IF($O$7=1,Values!G99,IF($O$7=2,Values!Q99,Values!AA99))</f>
        <v>0</v>
      </c>
      <c r="H100" s="153">
        <f>IF($O$7=1,Values!H99,IF($O$7=2,Values!R99,Values!AB99))</f>
        <v>12</v>
      </c>
      <c r="I100" s="154">
        <f>IF($O$7=1,Values!I99,IF($O$7=2,Values!S99,Values!AC99))</f>
        <v>0</v>
      </c>
      <c r="J100" s="18">
        <f>IF($O$7=1,Values!J99,IF($O$7=2,Values!T99,Values!AD99))</f>
        <v>1</v>
      </c>
      <c r="K100" s="18">
        <f>IF($O$7=1,Values!K99,IF($O$7=2,Values!U99,Values!AE99))</f>
        <v>2.4285714285714284</v>
      </c>
      <c r="AA100" s="46"/>
      <c r="AB100" s="230">
        <v>0.91666666666666663</v>
      </c>
      <c r="AC100" s="54">
        <f t="shared" si="11"/>
        <v>2</v>
      </c>
      <c r="AD100" s="54">
        <f t="shared" si="12"/>
        <v>1</v>
      </c>
      <c r="AE100" s="54">
        <f t="shared" si="13"/>
        <v>2</v>
      </c>
      <c r="AF100" s="54">
        <f t="shared" si="14"/>
        <v>0</v>
      </c>
      <c r="AG100" s="54">
        <f t="shared" si="15"/>
        <v>0</v>
      </c>
      <c r="AH100" s="54">
        <f t="shared" si="16"/>
        <v>12</v>
      </c>
      <c r="AI100" s="54">
        <f t="shared" si="16"/>
        <v>0</v>
      </c>
      <c r="AJ100" s="231">
        <f t="shared" si="9"/>
        <v>1</v>
      </c>
      <c r="AK100" s="231">
        <f t="shared" si="10"/>
        <v>2.4285714285714302</v>
      </c>
    </row>
    <row r="101" spans="2:37" x14ac:dyDescent="0.35">
      <c r="B101" s="39">
        <v>0.92708333333333337</v>
      </c>
      <c r="C101" s="152">
        <f>IF($O$7=1,Values!C100,IF($O$7=2,Values!M100,Values!W100))</f>
        <v>1</v>
      </c>
      <c r="D101" s="153">
        <f>IF($O$7=1,Values!D100,IF($O$7=2,Values!N100,Values!X100))</f>
        <v>5</v>
      </c>
      <c r="E101" s="153">
        <f>IF($O$7=1,Values!E100,IF($O$7=2,Values!O100,Values!Y100))</f>
        <v>0</v>
      </c>
      <c r="F101" s="153">
        <f>IF($O$7=1,Values!F100,IF($O$7=2,Values!P100,Values!Z100))</f>
        <v>1</v>
      </c>
      <c r="G101" s="153">
        <f>IF($O$7=1,Values!G100,IF($O$7=2,Values!Q100,Values!AA100))</f>
        <v>0</v>
      </c>
      <c r="H101" s="153">
        <f>IF($O$7=1,Values!H100,IF($O$7=2,Values!R100,Values!AB100))</f>
        <v>11</v>
      </c>
      <c r="I101" s="154">
        <f>IF($O$7=1,Values!I100,IF($O$7=2,Values!S100,Values!AC100))</f>
        <v>0</v>
      </c>
      <c r="J101" s="18">
        <f>IF($O$7=1,Values!J100,IF($O$7=2,Values!T100,Values!AD100))</f>
        <v>1.4</v>
      </c>
      <c r="K101" s="18">
        <f>IF($O$7=1,Values!K100,IF($O$7=2,Values!U100,Values!AE100))</f>
        <v>2.5714285714285716</v>
      </c>
      <c r="AA101" s="46"/>
      <c r="AB101" s="230">
        <v>0.92708333333333337</v>
      </c>
      <c r="AC101" s="54">
        <f t="shared" si="11"/>
        <v>1</v>
      </c>
      <c r="AD101" s="54">
        <f t="shared" si="12"/>
        <v>5</v>
      </c>
      <c r="AE101" s="54">
        <f t="shared" si="13"/>
        <v>0</v>
      </c>
      <c r="AF101" s="54">
        <f t="shared" si="14"/>
        <v>1</v>
      </c>
      <c r="AG101" s="54">
        <f t="shared" si="15"/>
        <v>0</v>
      </c>
      <c r="AH101" s="54">
        <f t="shared" si="16"/>
        <v>11</v>
      </c>
      <c r="AI101" s="54">
        <f t="shared" si="16"/>
        <v>0</v>
      </c>
      <c r="AJ101" s="231">
        <f t="shared" si="9"/>
        <v>1.4</v>
      </c>
      <c r="AK101" s="231">
        <f t="shared" si="10"/>
        <v>2.5714285714285698</v>
      </c>
    </row>
    <row r="102" spans="2:37" x14ac:dyDescent="0.35">
      <c r="B102" s="39">
        <v>0.9375</v>
      </c>
      <c r="C102" s="152">
        <f>IF($O$7=1,Values!C101,IF($O$7=2,Values!M101,Values!W101))</f>
        <v>0</v>
      </c>
      <c r="D102" s="153">
        <f>IF($O$7=1,Values!D101,IF($O$7=2,Values!N101,Values!X101))</f>
        <v>14</v>
      </c>
      <c r="E102" s="153">
        <f>IF($O$7=1,Values!E101,IF($O$7=2,Values!O101,Values!Y101))</f>
        <v>0</v>
      </c>
      <c r="F102" s="153">
        <f>IF($O$7=1,Values!F101,IF($O$7=2,Values!P101,Values!Z101))</f>
        <v>1</v>
      </c>
      <c r="G102" s="153">
        <f>IF($O$7=1,Values!G101,IF($O$7=2,Values!Q101,Values!AA101))</f>
        <v>3</v>
      </c>
      <c r="H102" s="153">
        <f>IF($O$7=1,Values!H101,IF($O$7=2,Values!R101,Values!AB101))</f>
        <v>5</v>
      </c>
      <c r="I102" s="154">
        <f>IF($O$7=1,Values!I101,IF($O$7=2,Values!S101,Values!AC101))</f>
        <v>0</v>
      </c>
      <c r="J102" s="18">
        <f>IF($O$7=1,Values!J101,IF($O$7=2,Values!T101,Values!AD101))</f>
        <v>3.6</v>
      </c>
      <c r="K102" s="18">
        <f>IF($O$7=1,Values!K101,IF($O$7=2,Values!U101,Values!AE101))</f>
        <v>3.2857142857142856</v>
      </c>
      <c r="AA102" s="46"/>
      <c r="AB102" s="230">
        <v>0.9375</v>
      </c>
      <c r="AC102" s="54">
        <f t="shared" si="11"/>
        <v>0</v>
      </c>
      <c r="AD102" s="54">
        <f t="shared" si="12"/>
        <v>14</v>
      </c>
      <c r="AE102" s="54">
        <f t="shared" si="13"/>
        <v>0</v>
      </c>
      <c r="AF102" s="54">
        <f t="shared" si="14"/>
        <v>1</v>
      </c>
      <c r="AG102" s="54">
        <f t="shared" si="15"/>
        <v>3</v>
      </c>
      <c r="AH102" s="54">
        <f t="shared" si="16"/>
        <v>5</v>
      </c>
      <c r="AI102" s="54">
        <f t="shared" si="16"/>
        <v>0</v>
      </c>
      <c r="AJ102" s="231">
        <f t="shared" si="9"/>
        <v>3.6</v>
      </c>
      <c r="AK102" s="231">
        <f t="shared" si="10"/>
        <v>3.28571428571429</v>
      </c>
    </row>
    <row r="103" spans="2:37" x14ac:dyDescent="0.35">
      <c r="B103" s="39">
        <v>0.94791666666666663</v>
      </c>
      <c r="C103" s="152">
        <f>IF($O$7=1,Values!C102,IF($O$7=2,Values!M102,Values!W102))</f>
        <v>1</v>
      </c>
      <c r="D103" s="153">
        <f>IF($O$7=1,Values!D102,IF($O$7=2,Values!N102,Values!X102))</f>
        <v>1</v>
      </c>
      <c r="E103" s="153">
        <f>IF($O$7=1,Values!E102,IF($O$7=2,Values!O102,Values!Y102))</f>
        <v>0</v>
      </c>
      <c r="F103" s="153">
        <f>IF($O$7=1,Values!F102,IF($O$7=2,Values!P102,Values!Z102))</f>
        <v>1</v>
      </c>
      <c r="G103" s="153">
        <f>IF($O$7=1,Values!G102,IF($O$7=2,Values!Q102,Values!AA102))</f>
        <v>1</v>
      </c>
      <c r="H103" s="153">
        <f>IF($O$7=1,Values!H102,IF($O$7=2,Values!R102,Values!AB102))</f>
        <v>0</v>
      </c>
      <c r="I103" s="154">
        <f>IF($O$7=1,Values!I102,IF($O$7=2,Values!S102,Values!AC102))</f>
        <v>1</v>
      </c>
      <c r="J103" s="18">
        <f>IF($O$7=1,Values!J102,IF($O$7=2,Values!T102,Values!AD102))</f>
        <v>0.8</v>
      </c>
      <c r="K103" s="18">
        <f>IF($O$7=1,Values!K102,IF($O$7=2,Values!U102,Values!AE102))</f>
        <v>0.7142857142857143</v>
      </c>
      <c r="AA103" s="46"/>
      <c r="AB103" s="230">
        <v>0.94791666666666663</v>
      </c>
      <c r="AC103" s="54">
        <f t="shared" si="11"/>
        <v>1</v>
      </c>
      <c r="AD103" s="54">
        <f t="shared" si="12"/>
        <v>1</v>
      </c>
      <c r="AE103" s="54">
        <f t="shared" si="13"/>
        <v>0</v>
      </c>
      <c r="AF103" s="54">
        <f t="shared" si="14"/>
        <v>1</v>
      </c>
      <c r="AG103" s="54">
        <f t="shared" si="15"/>
        <v>1</v>
      </c>
      <c r="AH103" s="54">
        <f t="shared" si="16"/>
        <v>0</v>
      </c>
      <c r="AI103" s="54">
        <f t="shared" si="16"/>
        <v>1</v>
      </c>
      <c r="AJ103" s="231">
        <f t="shared" si="9"/>
        <v>0.8</v>
      </c>
      <c r="AK103" s="231">
        <f t="shared" si="10"/>
        <v>0.71428571428571397</v>
      </c>
    </row>
    <row r="104" spans="2:37" x14ac:dyDescent="0.35">
      <c r="B104" s="39">
        <v>0.95833333333333337</v>
      </c>
      <c r="C104" s="152">
        <f>IF($O$7=1,Values!C103,IF($O$7=2,Values!M103,Values!W103))</f>
        <v>0</v>
      </c>
      <c r="D104" s="153">
        <f>IF($O$7=1,Values!D103,IF($O$7=2,Values!N103,Values!X103))</f>
        <v>0</v>
      </c>
      <c r="E104" s="153">
        <f>IF($O$7=1,Values!E103,IF($O$7=2,Values!O103,Values!Y103))</f>
        <v>0</v>
      </c>
      <c r="F104" s="153">
        <f>IF($O$7=1,Values!F103,IF($O$7=2,Values!P103,Values!Z103))</f>
        <v>0</v>
      </c>
      <c r="G104" s="153">
        <f>IF($O$7=1,Values!G103,IF($O$7=2,Values!Q103,Values!AA103))</f>
        <v>2</v>
      </c>
      <c r="H104" s="153">
        <f>IF($O$7=1,Values!H103,IF($O$7=2,Values!R103,Values!AB103))</f>
        <v>0</v>
      </c>
      <c r="I104" s="154">
        <f>IF($O$7=1,Values!I103,IF($O$7=2,Values!S103,Values!AC103))</f>
        <v>0</v>
      </c>
      <c r="J104" s="18">
        <f>IF($O$7=1,Values!J103,IF($O$7=2,Values!T103,Values!AD103))</f>
        <v>0.4</v>
      </c>
      <c r="K104" s="18">
        <f>IF($O$7=1,Values!K103,IF($O$7=2,Values!U103,Values!AE103))</f>
        <v>0.2857142857142857</v>
      </c>
      <c r="AA104" s="46"/>
      <c r="AB104" s="230">
        <v>0.95833333333333337</v>
      </c>
      <c r="AC104" s="54">
        <f t="shared" si="11"/>
        <v>0</v>
      </c>
      <c r="AD104" s="54">
        <f t="shared" si="12"/>
        <v>0</v>
      </c>
      <c r="AE104" s="54">
        <f t="shared" si="13"/>
        <v>0</v>
      </c>
      <c r="AF104" s="54">
        <f t="shared" si="14"/>
        <v>0</v>
      </c>
      <c r="AG104" s="54">
        <f t="shared" si="15"/>
        <v>2</v>
      </c>
      <c r="AH104" s="54">
        <f t="shared" si="16"/>
        <v>0</v>
      </c>
      <c r="AI104" s="54">
        <f t="shared" si="16"/>
        <v>0</v>
      </c>
      <c r="AJ104" s="231">
        <f t="shared" si="9"/>
        <v>0.4</v>
      </c>
      <c r="AK104" s="231">
        <f t="shared" si="10"/>
        <v>0.28571428571428598</v>
      </c>
    </row>
    <row r="105" spans="2:37" x14ac:dyDescent="0.35">
      <c r="B105" s="39">
        <v>0.96875</v>
      </c>
      <c r="C105" s="152">
        <f>IF($O$7=1,Values!C104,IF($O$7=2,Values!M104,Values!W104))</f>
        <v>0</v>
      </c>
      <c r="D105" s="153">
        <f>IF($O$7=1,Values!D104,IF($O$7=2,Values!N104,Values!X104))</f>
        <v>0</v>
      </c>
      <c r="E105" s="153">
        <f>IF($O$7=1,Values!E104,IF($O$7=2,Values!O104,Values!Y104))</f>
        <v>0</v>
      </c>
      <c r="F105" s="153">
        <f>IF($O$7=1,Values!F104,IF($O$7=2,Values!P104,Values!Z104))</f>
        <v>0</v>
      </c>
      <c r="G105" s="153">
        <f>IF($O$7=1,Values!G104,IF($O$7=2,Values!Q104,Values!AA104))</f>
        <v>0</v>
      </c>
      <c r="H105" s="153">
        <f>IF($O$7=1,Values!H104,IF($O$7=2,Values!R104,Values!AB104))</f>
        <v>3</v>
      </c>
      <c r="I105" s="154">
        <f>IF($O$7=1,Values!I104,IF($O$7=2,Values!S104,Values!AC104))</f>
        <v>0</v>
      </c>
      <c r="J105" s="18">
        <f>IF($O$7=1,Values!J104,IF($O$7=2,Values!T104,Values!AD104))</f>
        <v>0</v>
      </c>
      <c r="K105" s="18">
        <f>IF($O$7=1,Values!K104,IF($O$7=2,Values!U104,Values!AE104))</f>
        <v>0.42857142857142855</v>
      </c>
      <c r="AA105" s="46"/>
      <c r="AB105" s="230">
        <v>0.96875</v>
      </c>
      <c r="AC105" s="54">
        <f t="shared" si="11"/>
        <v>0</v>
      </c>
      <c r="AD105" s="54">
        <f t="shared" si="12"/>
        <v>0</v>
      </c>
      <c r="AE105" s="54">
        <f t="shared" si="13"/>
        <v>0</v>
      </c>
      <c r="AF105" s="54">
        <f t="shared" si="14"/>
        <v>0</v>
      </c>
      <c r="AG105" s="54">
        <f t="shared" si="15"/>
        <v>0</v>
      </c>
      <c r="AH105" s="54">
        <f t="shared" si="16"/>
        <v>3</v>
      </c>
      <c r="AI105" s="54">
        <f t="shared" si="16"/>
        <v>0</v>
      </c>
      <c r="AJ105" s="231">
        <f t="shared" si="9"/>
        <v>0</v>
      </c>
      <c r="AK105" s="231">
        <f t="shared" si="10"/>
        <v>0.42857142857142899</v>
      </c>
    </row>
    <row r="106" spans="2:37" x14ac:dyDescent="0.35">
      <c r="B106" s="39">
        <v>0.97916666666666663</v>
      </c>
      <c r="C106" s="152">
        <f>IF($O$7=1,Values!C105,IF($O$7=2,Values!M105,Values!W105))</f>
        <v>0</v>
      </c>
      <c r="D106" s="153">
        <f>IF($O$7=1,Values!D105,IF($O$7=2,Values!N105,Values!X105))</f>
        <v>1</v>
      </c>
      <c r="E106" s="153">
        <f>IF($O$7=1,Values!E105,IF($O$7=2,Values!O105,Values!Y105))</f>
        <v>1</v>
      </c>
      <c r="F106" s="153">
        <f>IF($O$7=1,Values!F105,IF($O$7=2,Values!P105,Values!Z105))</f>
        <v>0</v>
      </c>
      <c r="G106" s="153">
        <f>IF($O$7=1,Values!G105,IF($O$7=2,Values!Q105,Values!AA105))</f>
        <v>0</v>
      </c>
      <c r="H106" s="153">
        <f>IF($O$7=1,Values!H105,IF($O$7=2,Values!R105,Values!AB105))</f>
        <v>0</v>
      </c>
      <c r="I106" s="154">
        <f>IF($O$7=1,Values!I105,IF($O$7=2,Values!S105,Values!AC105))</f>
        <v>0</v>
      </c>
      <c r="J106" s="18">
        <f>IF($O$7=1,Values!J105,IF($O$7=2,Values!T105,Values!AD105))</f>
        <v>0.4</v>
      </c>
      <c r="K106" s="18">
        <f>IF($O$7=1,Values!K105,IF($O$7=2,Values!U105,Values!AE105))</f>
        <v>0.2857142857142857</v>
      </c>
      <c r="AA106" s="46"/>
      <c r="AB106" s="230">
        <v>0.97916666666666663</v>
      </c>
      <c r="AC106" s="54">
        <f t="shared" si="11"/>
        <v>0</v>
      </c>
      <c r="AD106" s="54">
        <f t="shared" si="12"/>
        <v>1</v>
      </c>
      <c r="AE106" s="54">
        <f t="shared" si="13"/>
        <v>1</v>
      </c>
      <c r="AF106" s="54">
        <f t="shared" si="14"/>
        <v>0</v>
      </c>
      <c r="AG106" s="54">
        <f t="shared" si="15"/>
        <v>0</v>
      </c>
      <c r="AH106" s="54">
        <f t="shared" si="16"/>
        <v>0</v>
      </c>
      <c r="AI106" s="54">
        <f t="shared" si="16"/>
        <v>0</v>
      </c>
      <c r="AJ106" s="231">
        <f t="shared" si="9"/>
        <v>0.4</v>
      </c>
      <c r="AK106" s="231">
        <f t="shared" si="10"/>
        <v>0.28571428571428598</v>
      </c>
    </row>
    <row r="107" spans="2:37" x14ac:dyDescent="0.35">
      <c r="B107" s="39">
        <v>0.98958333333333337</v>
      </c>
      <c r="C107" s="152">
        <f>IF($O$7=1,Values!C106,IF($O$7=2,Values!M106,Values!W106))</f>
        <v>0</v>
      </c>
      <c r="D107" s="153">
        <f>IF($O$7=1,Values!D106,IF($O$7=2,Values!N106,Values!X106))</f>
        <v>0</v>
      </c>
      <c r="E107" s="153">
        <f>IF($O$7=1,Values!E106,IF($O$7=2,Values!O106,Values!Y106))</f>
        <v>0</v>
      </c>
      <c r="F107" s="153">
        <f>IF($O$7=1,Values!F106,IF($O$7=2,Values!P106,Values!Z106))</f>
        <v>2</v>
      </c>
      <c r="G107" s="153">
        <f>IF($O$7=1,Values!G106,IF($O$7=2,Values!Q106,Values!AA106))</f>
        <v>2</v>
      </c>
      <c r="H107" s="153">
        <f>IF($O$7=1,Values!H106,IF($O$7=2,Values!R106,Values!AB106))</f>
        <v>0</v>
      </c>
      <c r="I107" s="154">
        <f>IF($O$7=1,Values!I106,IF($O$7=2,Values!S106,Values!AC106))</f>
        <v>0</v>
      </c>
      <c r="J107" s="18">
        <f>IF($O$7=1,Values!J106,IF($O$7=2,Values!T106,Values!AD106))</f>
        <v>0.8</v>
      </c>
      <c r="K107" s="18">
        <f>IF($O$7=1,Values!K106,IF($O$7=2,Values!U106,Values!AE106))</f>
        <v>0.5714285714285714</v>
      </c>
      <c r="AA107" s="46"/>
      <c r="AB107" s="230">
        <v>0.98958333333333337</v>
      </c>
      <c r="AC107" s="54">
        <f t="shared" si="11"/>
        <v>0</v>
      </c>
      <c r="AD107" s="54">
        <f t="shared" si="12"/>
        <v>0</v>
      </c>
      <c r="AE107" s="54">
        <f t="shared" si="13"/>
        <v>0</v>
      </c>
      <c r="AF107" s="54">
        <f t="shared" si="14"/>
        <v>2</v>
      </c>
      <c r="AG107" s="54">
        <f t="shared" si="15"/>
        <v>2</v>
      </c>
      <c r="AH107" s="54">
        <f t="shared" si="16"/>
        <v>0</v>
      </c>
      <c r="AI107" s="54">
        <f t="shared" si="16"/>
        <v>0</v>
      </c>
      <c r="AJ107" s="231">
        <f t="shared" si="9"/>
        <v>0.8</v>
      </c>
      <c r="AK107" s="231">
        <f t="shared" si="10"/>
        <v>0.57142857142857095</v>
      </c>
    </row>
    <row r="108" spans="2:37" x14ac:dyDescent="0.35">
      <c r="B108" s="279" t="s">
        <v>35</v>
      </c>
      <c r="C108" s="280">
        <f>IF($O$7=1,Values!C107,IF($O$7=2,Values!M107,Values!W107))</f>
        <v>512</v>
      </c>
      <c r="D108" s="281">
        <f>IF($O$7=1,Values!D107,IF($O$7=2,Values!N107,Values!X107))</f>
        <v>616</v>
      </c>
      <c r="E108" s="281">
        <f>IF($O$7=1,Values!E107,IF($O$7=2,Values!O107,Values!Y107))</f>
        <v>636</v>
      </c>
      <c r="F108" s="281">
        <f>IF($O$7=1,Values!F107,IF($O$7=2,Values!P107,Values!Z107))</f>
        <v>650</v>
      </c>
      <c r="G108" s="281">
        <f>IF($O$7=1,Values!G107,IF($O$7=2,Values!Q107,Values!AA107))</f>
        <v>648</v>
      </c>
      <c r="H108" s="281">
        <f>IF($O$7=1,Values!H107,IF($O$7=2,Values!R107,Values!AB107))</f>
        <v>421</v>
      </c>
      <c r="I108" s="282">
        <f>IF($O$7=1,Values!I107,IF($O$7=2,Values!S107,Values!AC107))</f>
        <v>262</v>
      </c>
      <c r="J108" s="283">
        <f>IF($O$7=1,Values!J107,IF($O$7=2,Values!T107,Values!AD107))</f>
        <v>612.4</v>
      </c>
      <c r="K108" s="283">
        <f>IF($O$7=1,Values!K107,IF($O$7=2,Values!U107,Values!AE107))</f>
        <v>535</v>
      </c>
      <c r="L108" s="5"/>
      <c r="AA108" s="46"/>
      <c r="AB108" s="46"/>
      <c r="AC108" s="46"/>
      <c r="AD108" s="46"/>
      <c r="AE108" s="46"/>
      <c r="AF108" s="46"/>
      <c r="AG108" s="46"/>
      <c r="AH108" s="46"/>
      <c r="AI108" s="9"/>
    </row>
    <row r="109" spans="2:37" x14ac:dyDescent="0.35">
      <c r="B109" s="284" t="s">
        <v>36</v>
      </c>
      <c r="C109" s="285">
        <f>IF($O$7=1,Values!C108,IF($O$7=2,Values!M108,Values!W108))</f>
        <v>550</v>
      </c>
      <c r="D109" s="286">
        <f>IF($O$7=1,Values!D108,IF($O$7=2,Values!N108,Values!X108))</f>
        <v>677</v>
      </c>
      <c r="E109" s="286">
        <f>IF($O$7=1,Values!E108,IF($O$7=2,Values!O108,Values!Y108))</f>
        <v>709</v>
      </c>
      <c r="F109" s="286">
        <f>IF($O$7=1,Values!F108,IF($O$7=2,Values!P108,Values!Z108))</f>
        <v>693</v>
      </c>
      <c r="G109" s="286">
        <f>IF($O$7=1,Values!G108,IF($O$7=2,Values!Q108,Values!AA108))</f>
        <v>702</v>
      </c>
      <c r="H109" s="286">
        <f>IF($O$7=1,Values!H108,IF($O$7=2,Values!R108,Values!AB108))</f>
        <v>482</v>
      </c>
      <c r="I109" s="287">
        <f>IF($O$7=1,Values!I108,IF($O$7=2,Values!S108,Values!AC108))</f>
        <v>281</v>
      </c>
      <c r="J109" s="288">
        <f>IF($O$7=1,Values!J108,IF($O$7=2,Values!T108,Values!AD108))</f>
        <v>666.20000000000016</v>
      </c>
      <c r="K109" s="288">
        <f>IF($O$7=1,Values!K108,IF($O$7=2,Values!U108,Values!AE108))</f>
        <v>584.85714285714312</v>
      </c>
      <c r="L109" s="5"/>
      <c r="AA109" s="46"/>
      <c r="AB109" s="46"/>
      <c r="AC109" s="46"/>
      <c r="AD109" s="46"/>
      <c r="AE109" s="46"/>
      <c r="AF109" s="46"/>
      <c r="AG109" s="46"/>
      <c r="AH109" s="46"/>
      <c r="AI109" s="46"/>
    </row>
    <row r="110" spans="2:37" x14ac:dyDescent="0.35">
      <c r="B110" s="289" t="s">
        <v>37</v>
      </c>
      <c r="C110" s="290">
        <f>IF($O$7=1,Values!C109,IF($O$7=2,Values!M109,Values!W109))</f>
        <v>554</v>
      </c>
      <c r="D110" s="291">
        <f>IF($O$7=1,Values!D109,IF($O$7=2,Values!N109,Values!X109))</f>
        <v>699</v>
      </c>
      <c r="E110" s="291">
        <f>IF($O$7=1,Values!E109,IF($O$7=2,Values!O109,Values!Y109))</f>
        <v>712</v>
      </c>
      <c r="F110" s="291">
        <f>IF($O$7=1,Values!F109,IF($O$7=2,Values!P109,Values!Z109))</f>
        <v>698</v>
      </c>
      <c r="G110" s="291">
        <f>IF($O$7=1,Values!G109,IF($O$7=2,Values!Q109,Values!AA109))</f>
        <v>710</v>
      </c>
      <c r="H110" s="291">
        <f>IF($O$7=1,Values!H109,IF($O$7=2,Values!R109,Values!AB109))</f>
        <v>513</v>
      </c>
      <c r="I110" s="292">
        <f>IF($O$7=1,Values!I109,IF($O$7=2,Values!S109,Values!AC109))</f>
        <v>282</v>
      </c>
      <c r="J110" s="293">
        <f>IF($O$7=1,Values!J109,IF($O$7=2,Values!T109,Values!AD109))</f>
        <v>674.6</v>
      </c>
      <c r="K110" s="293">
        <f>IF($O$7=1,Values!K109,IF($O$7=2,Values!U109,Values!AE109))</f>
        <v>595.42857142857179</v>
      </c>
      <c r="L110" s="5"/>
      <c r="AA110" s="46"/>
      <c r="AB110" s="46"/>
      <c r="AC110" s="46"/>
      <c r="AD110" s="46"/>
      <c r="AE110" s="46"/>
      <c r="AF110" s="46"/>
      <c r="AG110" s="46"/>
      <c r="AH110" s="46"/>
      <c r="AI110" s="46"/>
    </row>
    <row r="111" spans="2:37" x14ac:dyDescent="0.35">
      <c r="B111" s="294" t="s">
        <v>38</v>
      </c>
      <c r="C111" s="295">
        <f>IF($O$7=1,Values!C110,IF($O$7=2,Values!M110,Values!W110))</f>
        <v>561</v>
      </c>
      <c r="D111" s="296">
        <f>IF($O$7=1,Values!D110,IF($O$7=2,Values!N110,Values!X110))</f>
        <v>703</v>
      </c>
      <c r="E111" s="296">
        <f>IF($O$7=1,Values!E110,IF($O$7=2,Values!O110,Values!Y110))</f>
        <v>713</v>
      </c>
      <c r="F111" s="296">
        <f>IF($O$7=1,Values!F110,IF($O$7=2,Values!P110,Values!Z110))</f>
        <v>700</v>
      </c>
      <c r="G111" s="296">
        <f>IF($O$7=1,Values!G110,IF($O$7=2,Values!Q110,Values!AA110))</f>
        <v>712</v>
      </c>
      <c r="H111" s="296">
        <f>IF($O$7=1,Values!H110,IF($O$7=2,Values!R110,Values!AB110))</f>
        <v>515</v>
      </c>
      <c r="I111" s="297">
        <f>IF($O$7=1,Values!I110,IF($O$7=2,Values!S110,Values!AC110))</f>
        <v>286</v>
      </c>
      <c r="J111" s="298">
        <f>IF($O$7=1,Values!J110,IF($O$7=2,Values!T110,Values!AD110))</f>
        <v>677.8</v>
      </c>
      <c r="K111" s="298">
        <f>IF($O$7=1,Values!K110,IF($O$7=2,Values!U110,Values!AE110))</f>
        <v>598.57142857142901</v>
      </c>
      <c r="L111" s="5"/>
      <c r="AA111" s="46"/>
      <c r="AB111" s="46"/>
      <c r="AC111" s="46"/>
      <c r="AD111" s="46"/>
      <c r="AE111" s="46"/>
      <c r="AF111" s="46"/>
      <c r="AG111" s="46"/>
      <c r="AH111" s="46"/>
      <c r="AI111" s="46"/>
    </row>
    <row r="112" spans="2:37" x14ac:dyDescent="0.35">
      <c r="B112" s="11"/>
      <c r="AA112" s="46"/>
      <c r="AB112" s="46"/>
      <c r="AC112" s="46"/>
      <c r="AD112" s="46"/>
      <c r="AE112" s="46"/>
      <c r="AF112" s="46"/>
      <c r="AG112" s="46"/>
      <c r="AH112" s="46"/>
      <c r="AI112" s="46"/>
    </row>
    <row r="113" spans="2:35" x14ac:dyDescent="0.35">
      <c r="B113" s="11"/>
      <c r="AA113" s="46"/>
      <c r="AB113" s="46"/>
      <c r="AC113" s="46"/>
      <c r="AD113" s="46"/>
      <c r="AE113" s="46"/>
      <c r="AF113" s="46"/>
      <c r="AG113" s="46"/>
      <c r="AH113" s="46"/>
      <c r="AI113" s="46"/>
    </row>
    <row r="114" spans="2:35" x14ac:dyDescent="0.35">
      <c r="B114" s="11"/>
      <c r="AA114" s="46"/>
      <c r="AB114" s="46"/>
      <c r="AC114" s="46"/>
      <c r="AD114" s="46"/>
      <c r="AE114" s="46"/>
      <c r="AF114" s="46"/>
      <c r="AG114" s="46"/>
      <c r="AH114" s="46"/>
      <c r="AI114" s="46"/>
    </row>
    <row r="115" spans="2:35" x14ac:dyDescent="0.35">
      <c r="B115" s="11"/>
      <c r="AA115" s="46"/>
      <c r="AB115" s="46"/>
      <c r="AC115" s="46"/>
      <c r="AD115" s="46"/>
      <c r="AE115" s="46"/>
      <c r="AF115" s="46"/>
      <c r="AG115" s="46"/>
      <c r="AH115" s="46"/>
      <c r="AI115" s="46"/>
    </row>
    <row r="116" spans="2:35" x14ac:dyDescent="0.35">
      <c r="B116" s="11"/>
      <c r="AA116" s="46"/>
      <c r="AB116" s="46"/>
      <c r="AC116" s="46"/>
      <c r="AD116" s="46"/>
      <c r="AE116" s="46"/>
      <c r="AF116" s="46"/>
      <c r="AG116" s="46"/>
      <c r="AH116" s="46"/>
      <c r="AI116" s="46"/>
    </row>
    <row r="117" spans="2:35" x14ac:dyDescent="0.35">
      <c r="B117" s="11"/>
      <c r="AA117" s="46"/>
      <c r="AB117" s="46"/>
      <c r="AC117" s="46"/>
      <c r="AD117" s="46"/>
      <c r="AE117" s="46"/>
      <c r="AF117" s="46"/>
      <c r="AG117" s="46"/>
      <c r="AH117" s="46"/>
      <c r="AI117" s="46"/>
    </row>
    <row r="118" spans="2:35" x14ac:dyDescent="0.35">
      <c r="B118" s="11"/>
      <c r="AA118" s="46"/>
      <c r="AB118" s="46"/>
      <c r="AC118" s="46"/>
      <c r="AD118" s="46"/>
      <c r="AE118" s="46"/>
      <c r="AF118" s="46"/>
      <c r="AG118" s="46"/>
      <c r="AH118" s="46"/>
      <c r="AI118" s="46"/>
    </row>
    <row r="119" spans="2:35" x14ac:dyDescent="0.35">
      <c r="B119" s="11"/>
      <c r="AA119" s="46"/>
      <c r="AB119" s="46"/>
      <c r="AC119" s="46"/>
      <c r="AD119" s="46"/>
      <c r="AE119" s="46"/>
      <c r="AF119" s="46"/>
      <c r="AG119" s="46"/>
      <c r="AH119" s="46"/>
      <c r="AI119" s="46"/>
    </row>
    <row r="120" spans="2:35" x14ac:dyDescent="0.35">
      <c r="B120" s="11"/>
      <c r="AA120" s="46"/>
      <c r="AB120" s="46"/>
      <c r="AC120" s="46"/>
      <c r="AD120" s="46"/>
      <c r="AE120" s="46"/>
      <c r="AF120" s="46"/>
      <c r="AG120" s="46"/>
      <c r="AH120" s="46"/>
      <c r="AI120" s="46"/>
    </row>
    <row r="121" spans="2:35" x14ac:dyDescent="0.35">
      <c r="B121" s="11"/>
      <c r="AA121" s="46"/>
      <c r="AB121" s="46"/>
      <c r="AC121" s="46"/>
      <c r="AD121" s="46"/>
      <c r="AE121" s="46"/>
      <c r="AF121" s="46"/>
      <c r="AG121" s="46"/>
      <c r="AH121" s="46"/>
      <c r="AI121" s="46"/>
    </row>
    <row r="122" spans="2:35" x14ac:dyDescent="0.35">
      <c r="B122" s="11"/>
      <c r="AA122" s="46"/>
      <c r="AB122" s="46"/>
      <c r="AC122" s="46"/>
      <c r="AD122" s="46"/>
      <c r="AE122" s="46"/>
      <c r="AF122" s="46"/>
      <c r="AG122" s="46"/>
      <c r="AH122" s="46"/>
      <c r="AI122" s="46"/>
    </row>
    <row r="123" spans="2:35" x14ac:dyDescent="0.35">
      <c r="B123" s="11"/>
      <c r="AA123" s="46"/>
      <c r="AB123" s="46"/>
      <c r="AC123" s="46"/>
      <c r="AD123" s="46"/>
      <c r="AE123" s="46"/>
      <c r="AF123" s="46"/>
      <c r="AG123" s="46"/>
      <c r="AH123" s="46"/>
      <c r="AI123" s="46"/>
    </row>
    <row r="124" spans="2:35" x14ac:dyDescent="0.35">
      <c r="B124" s="11"/>
      <c r="AA124" s="46"/>
      <c r="AB124" s="46"/>
      <c r="AC124" s="46"/>
      <c r="AD124" s="46"/>
      <c r="AE124" s="46"/>
      <c r="AF124" s="46"/>
      <c r="AG124" s="46"/>
      <c r="AH124" s="46"/>
      <c r="AI124" s="46"/>
    </row>
    <row r="125" spans="2:35" x14ac:dyDescent="0.35">
      <c r="AA125" s="46"/>
      <c r="AB125" s="46"/>
      <c r="AC125" s="46"/>
      <c r="AD125" s="46"/>
      <c r="AE125" s="46"/>
      <c r="AF125" s="46"/>
      <c r="AG125" s="46"/>
      <c r="AH125" s="46"/>
      <c r="AI125" s="46"/>
    </row>
    <row r="126" spans="2:35" x14ac:dyDescent="0.35">
      <c r="AA126" s="46"/>
      <c r="AB126" s="46"/>
      <c r="AC126" s="46"/>
      <c r="AD126" s="46"/>
      <c r="AE126" s="46"/>
      <c r="AF126" s="46"/>
      <c r="AG126" s="46"/>
      <c r="AH126" s="46"/>
      <c r="AI126" s="46"/>
    </row>
    <row r="127" spans="2:35" x14ac:dyDescent="0.35">
      <c r="AA127" s="46"/>
      <c r="AB127" s="46"/>
      <c r="AC127" s="46"/>
      <c r="AD127" s="46"/>
      <c r="AE127" s="46"/>
      <c r="AF127" s="46"/>
      <c r="AG127" s="46"/>
      <c r="AH127" s="46"/>
      <c r="AI127" s="46"/>
    </row>
    <row r="128" spans="2:35" x14ac:dyDescent="0.35">
      <c r="AA128" s="46"/>
      <c r="AB128" s="46"/>
      <c r="AC128" s="46"/>
      <c r="AD128" s="46"/>
      <c r="AE128" s="46"/>
      <c r="AF128" s="46"/>
      <c r="AG128" s="46"/>
      <c r="AH128" s="46"/>
      <c r="AI128" s="46"/>
    </row>
    <row r="129" spans="2:35" x14ac:dyDescent="0.35">
      <c r="B129" s="11"/>
      <c r="C129" s="6"/>
      <c r="AA129" s="46"/>
      <c r="AB129" s="46"/>
      <c r="AC129" s="46"/>
      <c r="AD129" s="46"/>
      <c r="AE129" s="46"/>
      <c r="AF129" s="46"/>
      <c r="AG129" s="46"/>
      <c r="AH129" s="46"/>
      <c r="AI129" s="46"/>
    </row>
    <row r="130" spans="2:35" x14ac:dyDescent="0.35">
      <c r="B130" s="11"/>
      <c r="AA130" s="46"/>
      <c r="AB130" s="46"/>
      <c r="AC130" s="46"/>
      <c r="AD130" s="46"/>
      <c r="AE130" s="46"/>
      <c r="AF130" s="46"/>
      <c r="AG130" s="46"/>
      <c r="AH130" s="46"/>
      <c r="AI130" s="46"/>
    </row>
    <row r="131" spans="2:35" x14ac:dyDescent="0.35">
      <c r="B131" s="11"/>
      <c r="AA131" s="46"/>
      <c r="AB131" s="46"/>
      <c r="AC131" s="46"/>
      <c r="AD131" s="46"/>
      <c r="AE131" s="46"/>
      <c r="AF131" s="46"/>
      <c r="AG131" s="46"/>
      <c r="AH131" s="46"/>
      <c r="AI131" s="46"/>
    </row>
    <row r="132" spans="2:35" x14ac:dyDescent="0.35">
      <c r="B132" s="11"/>
      <c r="AA132" s="46"/>
      <c r="AB132" s="46"/>
      <c r="AC132" s="46"/>
      <c r="AD132" s="46"/>
      <c r="AE132" s="46"/>
      <c r="AF132" s="46"/>
      <c r="AG132" s="46"/>
      <c r="AH132" s="46"/>
      <c r="AI132" s="46"/>
    </row>
    <row r="133" spans="2:35" x14ac:dyDescent="0.35">
      <c r="B133" s="11"/>
      <c r="AA133" s="46"/>
      <c r="AB133" s="46"/>
      <c r="AC133" s="46"/>
      <c r="AD133" s="46"/>
      <c r="AE133" s="46"/>
      <c r="AF133" s="46"/>
      <c r="AG133" s="46"/>
      <c r="AH133" s="46"/>
      <c r="AI133" s="46"/>
    </row>
    <row r="134" spans="2:35" x14ac:dyDescent="0.35">
      <c r="B134" s="11"/>
      <c r="AA134" s="46"/>
      <c r="AB134" s="46"/>
      <c r="AC134" s="46"/>
      <c r="AD134" s="46"/>
      <c r="AE134" s="46"/>
      <c r="AF134" s="46"/>
      <c r="AG134" s="46"/>
      <c r="AH134" s="46"/>
      <c r="AI134" s="46"/>
    </row>
    <row r="135" spans="2:35" x14ac:dyDescent="0.35">
      <c r="B135" s="11"/>
      <c r="AA135" s="46"/>
      <c r="AB135" s="46"/>
      <c r="AC135" s="46"/>
      <c r="AD135" s="46"/>
      <c r="AE135" s="46"/>
      <c r="AF135" s="46"/>
      <c r="AG135" s="46"/>
      <c r="AH135" s="46"/>
      <c r="AI135" s="46"/>
    </row>
    <row r="136" spans="2:35" x14ac:dyDescent="0.35">
      <c r="B136" s="11"/>
    </row>
    <row r="137" spans="2:35" x14ac:dyDescent="0.35">
      <c r="B137" s="11"/>
    </row>
    <row r="138" spans="2:35" x14ac:dyDescent="0.35">
      <c r="B138" s="11"/>
    </row>
    <row r="139" spans="2:35" x14ac:dyDescent="0.35">
      <c r="B139" s="11"/>
    </row>
    <row r="140" spans="2:35" x14ac:dyDescent="0.35">
      <c r="B140" s="11"/>
    </row>
    <row r="141" spans="2:35" x14ac:dyDescent="0.35">
      <c r="B141" s="11"/>
    </row>
    <row r="142" spans="2:35" x14ac:dyDescent="0.35">
      <c r="B142" s="11"/>
    </row>
    <row r="143" spans="2:35" x14ac:dyDescent="0.35">
      <c r="B143" s="11"/>
    </row>
    <row r="144" spans="2:35" x14ac:dyDescent="0.35">
      <c r="B144" s="11"/>
    </row>
    <row r="145" spans="2:3" x14ac:dyDescent="0.35">
      <c r="B145" s="11"/>
    </row>
    <row r="146" spans="2:3" x14ac:dyDescent="0.35">
      <c r="B146" s="11"/>
    </row>
    <row r="147" spans="2:3" x14ac:dyDescent="0.35">
      <c r="B147" s="11"/>
    </row>
    <row r="148" spans="2:3" x14ac:dyDescent="0.35">
      <c r="B148" s="11"/>
    </row>
    <row r="149" spans="2:3" x14ac:dyDescent="0.35">
      <c r="B149" s="11"/>
    </row>
    <row r="150" spans="2:3" x14ac:dyDescent="0.35">
      <c r="B150" s="11"/>
    </row>
    <row r="151" spans="2:3" x14ac:dyDescent="0.35">
      <c r="B151" s="11"/>
    </row>
    <row r="152" spans="2:3" x14ac:dyDescent="0.35">
      <c r="B152" s="11"/>
    </row>
    <row r="153" spans="2:3" x14ac:dyDescent="0.35">
      <c r="B153" s="11"/>
    </row>
    <row r="158" spans="2:3" x14ac:dyDescent="0.35">
      <c r="B158" s="11"/>
      <c r="C158" s="6"/>
    </row>
    <row r="159" spans="2:3" x14ac:dyDescent="0.35">
      <c r="B159" s="11"/>
    </row>
    <row r="160" spans="2:3" x14ac:dyDescent="0.35">
      <c r="B160" s="11"/>
    </row>
    <row r="161" spans="2:2" x14ac:dyDescent="0.35">
      <c r="B161" s="11"/>
    </row>
    <row r="162" spans="2:2" x14ac:dyDescent="0.35">
      <c r="B162" s="11"/>
    </row>
    <row r="163" spans="2:2" x14ac:dyDescent="0.35">
      <c r="B163" s="11"/>
    </row>
    <row r="164" spans="2:2" x14ac:dyDescent="0.35">
      <c r="B164" s="11"/>
    </row>
    <row r="165" spans="2:2" x14ac:dyDescent="0.35">
      <c r="B165" s="11"/>
    </row>
    <row r="166" spans="2:2" x14ac:dyDescent="0.35">
      <c r="B166" s="11"/>
    </row>
    <row r="167" spans="2:2" x14ac:dyDescent="0.35">
      <c r="B167" s="11"/>
    </row>
    <row r="168" spans="2:2" x14ac:dyDescent="0.35">
      <c r="B168" s="11"/>
    </row>
    <row r="169" spans="2:2" x14ac:dyDescent="0.35">
      <c r="B169" s="11"/>
    </row>
    <row r="170" spans="2:2" x14ac:dyDescent="0.35">
      <c r="B170" s="11"/>
    </row>
    <row r="171" spans="2:2" x14ac:dyDescent="0.35">
      <c r="B171" s="11"/>
    </row>
    <row r="172" spans="2:2" x14ac:dyDescent="0.35">
      <c r="B172" s="11"/>
    </row>
    <row r="173" spans="2:2" x14ac:dyDescent="0.35">
      <c r="B173" s="11"/>
    </row>
    <row r="174" spans="2:2" x14ac:dyDescent="0.35">
      <c r="B174" s="11"/>
    </row>
    <row r="175" spans="2:2" x14ac:dyDescent="0.35">
      <c r="B175" s="11"/>
    </row>
    <row r="176" spans="2:2" x14ac:dyDescent="0.35">
      <c r="B176" s="11"/>
    </row>
    <row r="177" spans="2:3" x14ac:dyDescent="0.35">
      <c r="B177" s="11"/>
    </row>
    <row r="178" spans="2:3" x14ac:dyDescent="0.35">
      <c r="B178" s="11"/>
    </row>
    <row r="179" spans="2:3" x14ac:dyDescent="0.35">
      <c r="B179" s="11"/>
    </row>
    <row r="180" spans="2:3" x14ac:dyDescent="0.35">
      <c r="B180" s="11"/>
    </row>
    <row r="181" spans="2:3" x14ac:dyDescent="0.35">
      <c r="B181" s="11"/>
    </row>
    <row r="182" spans="2:3" x14ac:dyDescent="0.35">
      <c r="B182" s="11"/>
    </row>
    <row r="187" spans="2:3" x14ac:dyDescent="0.35">
      <c r="B187" s="11"/>
      <c r="C187" s="6"/>
    </row>
    <row r="188" spans="2:3" x14ac:dyDescent="0.35">
      <c r="B188" s="11"/>
    </row>
    <row r="189" spans="2:3" x14ac:dyDescent="0.35">
      <c r="B189" s="11"/>
    </row>
    <row r="190" spans="2:3" x14ac:dyDescent="0.35">
      <c r="B190" s="11"/>
    </row>
    <row r="191" spans="2:3" x14ac:dyDescent="0.35">
      <c r="B191" s="11"/>
    </row>
    <row r="192" spans="2:3" x14ac:dyDescent="0.35">
      <c r="B192" s="11"/>
    </row>
    <row r="193" spans="2:2" x14ac:dyDescent="0.35">
      <c r="B193" s="11"/>
    </row>
    <row r="194" spans="2:2" x14ac:dyDescent="0.35">
      <c r="B194" s="11"/>
    </row>
    <row r="195" spans="2:2" x14ac:dyDescent="0.35">
      <c r="B195" s="11"/>
    </row>
    <row r="196" spans="2:2" x14ac:dyDescent="0.35">
      <c r="B196" s="11"/>
    </row>
    <row r="197" spans="2:2" x14ac:dyDescent="0.35">
      <c r="B197" s="11"/>
    </row>
    <row r="198" spans="2:2" x14ac:dyDescent="0.35">
      <c r="B198" s="11"/>
    </row>
    <row r="199" spans="2:2" x14ac:dyDescent="0.35">
      <c r="B199" s="11"/>
    </row>
    <row r="200" spans="2:2" x14ac:dyDescent="0.35">
      <c r="B200" s="11"/>
    </row>
    <row r="201" spans="2:2" x14ac:dyDescent="0.35">
      <c r="B201" s="11"/>
    </row>
    <row r="202" spans="2:2" x14ac:dyDescent="0.35">
      <c r="B202" s="11"/>
    </row>
    <row r="203" spans="2:2" x14ac:dyDescent="0.35">
      <c r="B203" s="11"/>
    </row>
    <row r="204" spans="2:2" x14ac:dyDescent="0.35">
      <c r="B204" s="11"/>
    </row>
    <row r="205" spans="2:2" x14ac:dyDescent="0.35">
      <c r="B205" s="11"/>
    </row>
    <row r="206" spans="2:2" x14ac:dyDescent="0.35">
      <c r="B206" s="11"/>
    </row>
    <row r="207" spans="2:2" x14ac:dyDescent="0.35">
      <c r="B207" s="11"/>
    </row>
    <row r="208" spans="2:2" x14ac:dyDescent="0.35">
      <c r="B208" s="11"/>
    </row>
    <row r="209" spans="2:2" x14ac:dyDescent="0.35">
      <c r="B209" s="11"/>
    </row>
    <row r="210" spans="2:2" x14ac:dyDescent="0.35">
      <c r="B210" s="11"/>
    </row>
  </sheetData>
  <mergeCells count="8">
    <mergeCell ref="B10:B11"/>
    <mergeCell ref="J5:P5"/>
    <mergeCell ref="J4:P4"/>
    <mergeCell ref="J3:P3"/>
    <mergeCell ref="J2:P2"/>
    <mergeCell ref="C9:K9"/>
    <mergeCell ref="J10:J11"/>
    <mergeCell ref="K10:K11"/>
  </mergeCells>
  <conditionalFormatting sqref="C12:K59">
    <cfRule type="expression" dxfId="6" priority="2">
      <formula>VALUE(0&amp;SUBSTITUTE(C12,"*",""))=MAX(AC$12:AC$59)</formula>
    </cfRule>
  </conditionalFormatting>
  <conditionalFormatting sqref="C60:K107">
    <cfRule type="expression" dxfId="5" priority="1">
      <formula>VALUE(0&amp;SUBSTITUTE(C60,"*",""))=MAX(C$60:C$107)</formula>
    </cfRule>
  </conditionalFormatting>
  <conditionalFormatting sqref="L12:L107">
    <cfRule type="cellIs" dxfId="4" priority="5" operator="equal">
      <formula>"-"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Drop Down 1">
              <controlPr defaultSize="0" autoLine="0" autoPict="0">
                <anchor moveWithCells="1">
                  <from>
                    <xdr:col>2</xdr:col>
                    <xdr:colOff>19050</xdr:colOff>
                    <xdr:row>7</xdr:row>
                    <xdr:rowOff>38100</xdr:rowOff>
                  </from>
                  <to>
                    <xdr:col>4</xdr:col>
                    <xdr:colOff>133350</xdr:colOff>
                    <xdr:row>7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BV210"/>
  <sheetViews>
    <sheetView zoomScale="85" zoomScaleNormal="85" workbookViewId="0">
      <pane ySplit="11" topLeftCell="A12" activePane="bottomLeft" state="frozen"/>
      <selection pane="bottomLeft" activeCell="A12" sqref="A12"/>
    </sheetView>
  </sheetViews>
  <sheetFormatPr defaultColWidth="9.1796875" defaultRowHeight="14.5" x14ac:dyDescent="0.35"/>
  <cols>
    <col min="1" max="1" width="2.26953125" style="1" customWidth="1"/>
    <col min="2" max="11" width="9.7265625" style="1" customWidth="1"/>
    <col min="12" max="12" width="1.7265625" style="1" customWidth="1"/>
    <col min="13" max="21" width="9.1796875" style="1"/>
    <col min="22" max="22" width="1.7265625" style="1" customWidth="1"/>
    <col min="23" max="27" width="9.1796875" style="1"/>
    <col min="28" max="28" width="9.1796875" style="9"/>
    <col min="29" max="16384" width="9.1796875" style="1"/>
  </cols>
  <sheetData>
    <row r="1" spans="1:74" ht="13.5" customHeight="1" x14ac:dyDescent="0.35">
      <c r="B1" s="10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74" ht="13.5" customHeight="1" x14ac:dyDescent="0.35">
      <c r="B2" s="10"/>
      <c r="I2" s="3" t="s">
        <v>1</v>
      </c>
      <c r="J2" s="433">
        <f>Dashboard!$U$2</f>
        <v>0</v>
      </c>
      <c r="K2" s="433"/>
      <c r="L2" s="433"/>
      <c r="M2" s="433"/>
      <c r="N2" s="433"/>
      <c r="O2" s="433"/>
      <c r="P2" s="433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74" ht="13.5" customHeight="1" x14ac:dyDescent="0.35">
      <c r="B3" s="10"/>
      <c r="I3" s="3" t="s">
        <v>2</v>
      </c>
      <c r="J3" s="433" t="str">
        <f>Dashboard!$U$3</f>
        <v>SS1273 Ditton Priors Shropshire</v>
      </c>
      <c r="K3" s="433"/>
      <c r="L3" s="433"/>
      <c r="M3" s="433"/>
      <c r="N3" s="433"/>
      <c r="O3" s="433"/>
      <c r="P3" s="433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74" ht="13.5" customHeight="1" x14ac:dyDescent="0.35">
      <c r="B4" s="10"/>
      <c r="I4" s="3" t="s">
        <v>3</v>
      </c>
      <c r="J4" s="433" t="str">
        <f>Dashboard!$U$4</f>
        <v>01 - Station Road</v>
      </c>
      <c r="K4" s="433"/>
      <c r="L4" s="433"/>
      <c r="M4" s="433"/>
      <c r="N4" s="433"/>
      <c r="O4" s="433"/>
      <c r="P4" s="433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</row>
    <row r="5" spans="1:74" ht="13.5" customHeight="1" x14ac:dyDescent="0.35">
      <c r="B5" s="10"/>
      <c r="I5" s="3" t="s">
        <v>42</v>
      </c>
      <c r="J5" s="432">
        <f>Dashboard!$T$5</f>
        <v>45224</v>
      </c>
      <c r="K5" s="432"/>
      <c r="L5" s="432"/>
      <c r="M5" s="432"/>
      <c r="N5" s="432"/>
      <c r="O5" s="432"/>
      <c r="P5" s="432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C5" s="9"/>
      <c r="AD5" s="9"/>
      <c r="AE5" s="46"/>
      <c r="AF5" s="46"/>
      <c r="AG5" s="46"/>
      <c r="AH5" s="46"/>
      <c r="AI5" s="46"/>
      <c r="AJ5" s="46"/>
      <c r="AK5" s="46"/>
      <c r="AL5" s="46"/>
    </row>
    <row r="6" spans="1:74" ht="13.5" customHeight="1" x14ac:dyDescent="0.35">
      <c r="B6" s="10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/>
      <c r="AD6" s="9"/>
      <c r="AE6" s="46"/>
      <c r="AF6" s="46"/>
      <c r="AG6" s="46"/>
      <c r="AH6" s="46"/>
      <c r="AI6" s="46"/>
      <c r="AJ6" s="46"/>
      <c r="AK6" s="46"/>
      <c r="AL6" s="46"/>
    </row>
    <row r="7" spans="1:74" ht="13.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69">
        <v>3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49"/>
      <c r="AF7" s="49"/>
      <c r="AG7" s="49"/>
      <c r="AH7" s="49"/>
      <c r="AI7" s="49"/>
      <c r="AJ7" s="49"/>
      <c r="AK7" s="49"/>
      <c r="AL7" s="49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37.5" customHeight="1" x14ac:dyDescent="0.3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</row>
    <row r="9" spans="1:74" x14ac:dyDescent="0.35">
      <c r="B9" s="40"/>
      <c r="C9" s="434" t="str">
        <f ca="1">OFFSET(AB9,O7-1,0)</f>
        <v>Combined</v>
      </c>
      <c r="D9" s="435"/>
      <c r="E9" s="435"/>
      <c r="F9" s="435"/>
      <c r="G9" s="435"/>
      <c r="H9" s="435"/>
      <c r="I9" s="435"/>
      <c r="J9" s="435"/>
      <c r="K9" s="4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 t="str">
        <f>Dashboard!G10</f>
        <v>Northbound</v>
      </c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74" x14ac:dyDescent="0.35">
      <c r="B10" s="430" t="s">
        <v>0</v>
      </c>
      <c r="C10" s="86" t="s">
        <v>56</v>
      </c>
      <c r="D10" s="84" t="s">
        <v>57</v>
      </c>
      <c r="E10" s="85" t="s">
        <v>58</v>
      </c>
      <c r="F10" s="85" t="s">
        <v>59</v>
      </c>
      <c r="G10" s="85" t="s">
        <v>60</v>
      </c>
      <c r="H10" s="85" t="s">
        <v>61</v>
      </c>
      <c r="I10" s="85" t="s">
        <v>62</v>
      </c>
      <c r="J10" s="437" t="s">
        <v>33</v>
      </c>
      <c r="K10" s="439" t="s">
        <v>34</v>
      </c>
      <c r="L10" s="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 t="str">
        <f>Dashboard!G11</f>
        <v>Southbound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74" x14ac:dyDescent="0.35">
      <c r="B11" s="431"/>
      <c r="C11" s="82">
        <f>VLOOKUP(C10,Values!$AG$1:$AH$7,2,FALSE)</f>
        <v>45229</v>
      </c>
      <c r="D11" s="82">
        <f>VLOOKUP(D10,Values!$AG$1:$AH$7,2,FALSE)</f>
        <v>45230</v>
      </c>
      <c r="E11" s="82">
        <f>VLOOKUP(E10,Values!$AG$1:$AH$7,2,FALSE)</f>
        <v>45224</v>
      </c>
      <c r="F11" s="82">
        <f>VLOOKUP(F10,Values!$AG$1:$AH$7,2,FALSE)</f>
        <v>45225</v>
      </c>
      <c r="G11" s="82">
        <f>VLOOKUP(G10,Values!$AG$1:$AH$7,2,FALSE)</f>
        <v>45226</v>
      </c>
      <c r="H11" s="82">
        <f>VLOOKUP(H10,Values!$AG$1:$AH$7,2,FALSE)</f>
        <v>45227</v>
      </c>
      <c r="I11" s="82">
        <f>VLOOKUP(I10,Values!$AG$1:$AH$7,2,FALSE)</f>
        <v>45228</v>
      </c>
      <c r="J11" s="438"/>
      <c r="K11" s="440"/>
      <c r="L11" s="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 t="s">
        <v>84</v>
      </c>
      <c r="AC11" s="9" t="s">
        <v>56</v>
      </c>
      <c r="AD11" s="9" t="s">
        <v>57</v>
      </c>
      <c r="AE11" s="9" t="s">
        <v>58</v>
      </c>
      <c r="AF11" s="9" t="s">
        <v>59</v>
      </c>
      <c r="AG11" s="9" t="s">
        <v>60</v>
      </c>
      <c r="AH11" s="9" t="s">
        <v>61</v>
      </c>
      <c r="AI11" s="9" t="s">
        <v>62</v>
      </c>
      <c r="AJ11" s="9" t="s">
        <v>33</v>
      </c>
      <c r="AK11" s="9" t="s">
        <v>34</v>
      </c>
      <c r="AL11" s="9"/>
    </row>
    <row r="12" spans="1:74" x14ac:dyDescent="0.35">
      <c r="B12" s="39">
        <v>0</v>
      </c>
      <c r="C12" s="149">
        <f>IF($O$7=1,Values!C115,IF($O$7=2,Values!M115,Values!W115))</f>
        <v>0</v>
      </c>
      <c r="D12" s="150">
        <f>IF($O$7=1,Values!D115,IF($O$7=2,Values!N115,Values!X115))</f>
        <v>1</v>
      </c>
      <c r="E12" s="150">
        <f>IF($O$7=1,Values!E115,IF($O$7=2,Values!O115,Values!Y115))</f>
        <v>0</v>
      </c>
      <c r="F12" s="150">
        <f>IF($O$7=1,Values!F115,IF($O$7=2,Values!P115,Values!Z115))</f>
        <v>1</v>
      </c>
      <c r="G12" s="150">
        <f>IF($O$7=1,Values!G115,IF($O$7=2,Values!Q115,Values!AA115))</f>
        <v>0</v>
      </c>
      <c r="H12" s="150">
        <f>IF($O$7=1,Values!H115,IF($O$7=2,Values!R115,Values!AB115))</f>
        <v>2</v>
      </c>
      <c r="I12" s="151">
        <f>IF($O$7=1,Values!I115,IF($O$7=2,Values!S115,Values!AC115))</f>
        <v>2</v>
      </c>
      <c r="J12" s="151">
        <f>IF($O$7=1,Values!J115,IF($O$7=2,Values!T115,Values!AD115))</f>
        <v>0.4</v>
      </c>
      <c r="K12" s="151">
        <f>IF($O$7=1,Values!K115,IF($O$7=2,Values!U115,Values!AE115))</f>
        <v>0.8571428571428571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20">
        <v>0</v>
      </c>
      <c r="AC12" s="54">
        <f>IFERROR(VALUE(0&amp;SUBSTITUTE(C12,"*","")),"-")</f>
        <v>0</v>
      </c>
      <c r="AD12" s="54">
        <f t="shared" ref="AD12:AI12" si="0">IFERROR(VALUE(0&amp;SUBSTITUTE(D12,"*","")),"-")</f>
        <v>1</v>
      </c>
      <c r="AE12" s="54">
        <f t="shared" si="0"/>
        <v>0</v>
      </c>
      <c r="AF12" s="54">
        <f t="shared" si="0"/>
        <v>1</v>
      </c>
      <c r="AG12" s="54">
        <f t="shared" si="0"/>
        <v>0</v>
      </c>
      <c r="AH12" s="54">
        <f t="shared" si="0"/>
        <v>2</v>
      </c>
      <c r="AI12" s="54">
        <f t="shared" si="0"/>
        <v>2</v>
      </c>
      <c r="AJ12" s="231"/>
      <c r="AK12" s="231"/>
      <c r="AL12" s="9"/>
    </row>
    <row r="13" spans="1:74" x14ac:dyDescent="0.35">
      <c r="B13" s="39">
        <v>4.1666666666666699E-2</v>
      </c>
      <c r="C13" s="152">
        <f>IF($O$7=1,Values!C116,IF($O$7=2,Values!M116,Values!W116))</f>
        <v>0</v>
      </c>
      <c r="D13" s="153">
        <f>IF($O$7=1,Values!D116,IF($O$7=2,Values!N116,Values!X116))</f>
        <v>0</v>
      </c>
      <c r="E13" s="153">
        <f>IF($O$7=1,Values!E116,IF($O$7=2,Values!O116,Values!Y116))</f>
        <v>0</v>
      </c>
      <c r="F13" s="153">
        <f>IF($O$7=1,Values!F116,IF($O$7=2,Values!P116,Values!Z116))</f>
        <v>0</v>
      </c>
      <c r="G13" s="153">
        <f>IF($O$7=1,Values!G116,IF($O$7=2,Values!Q116,Values!AA116))</f>
        <v>0</v>
      </c>
      <c r="H13" s="153">
        <f>IF($O$7=1,Values!H116,IF($O$7=2,Values!R116,Values!AB116))</f>
        <v>0</v>
      </c>
      <c r="I13" s="154">
        <f>IF($O$7=1,Values!I116,IF($O$7=2,Values!S116,Values!AC116))</f>
        <v>0</v>
      </c>
      <c r="J13" s="154">
        <f>IF($O$7=1,Values!J116,IF($O$7=2,Values!T116,Values!AD116))</f>
        <v>0</v>
      </c>
      <c r="K13" s="154">
        <f>IF($O$7=1,Values!K116,IF($O$7=2,Values!U116,Values!AE116))</f>
        <v>0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20">
        <v>4.1666666666666699E-2</v>
      </c>
      <c r="AC13" s="54">
        <f t="shared" ref="AC13:AC35" si="1">IFERROR(VALUE(0&amp;SUBSTITUTE(C13,"*","")),"-")</f>
        <v>0</v>
      </c>
      <c r="AD13" s="54">
        <f t="shared" ref="AD13:AD35" si="2">IFERROR(VALUE(0&amp;SUBSTITUTE(D13,"*","")),"-")</f>
        <v>0</v>
      </c>
      <c r="AE13" s="54">
        <f t="shared" ref="AE13:AE35" si="3">IFERROR(VALUE(0&amp;SUBSTITUTE(E13,"*","")),"-")</f>
        <v>0</v>
      </c>
      <c r="AF13" s="54">
        <f t="shared" ref="AF13:AF35" si="4">IFERROR(VALUE(0&amp;SUBSTITUTE(F13,"*","")),"-")</f>
        <v>0</v>
      </c>
      <c r="AG13" s="54">
        <f t="shared" ref="AG13:AG35" si="5">IFERROR(VALUE(0&amp;SUBSTITUTE(G13,"*","")),"-")</f>
        <v>0</v>
      </c>
      <c r="AH13" s="54">
        <f t="shared" ref="AH13:AH35" si="6">IFERROR(VALUE(0&amp;SUBSTITUTE(H13,"*","")),"-")</f>
        <v>0</v>
      </c>
      <c r="AI13" s="54">
        <f t="shared" ref="AI13:AI35" si="7">IFERROR(VALUE(0&amp;SUBSTITUTE(I13,"*","")),"-")</f>
        <v>0</v>
      </c>
      <c r="AJ13" s="231">
        <f t="shared" ref="AJ13:AJ35" si="8">IFERROR(VALUE(0&amp;SUBSTITUTE(J13,"*","")),"-")</f>
        <v>0</v>
      </c>
      <c r="AK13" s="231">
        <f t="shared" ref="AK13:AK35" si="9">IFERROR(VALUE(0&amp;SUBSTITUTE(K13,"*","")),"-")</f>
        <v>0</v>
      </c>
      <c r="AL13" s="9"/>
    </row>
    <row r="14" spans="1:74" x14ac:dyDescent="0.35">
      <c r="B14" s="39">
        <v>8.3333333333333301E-2</v>
      </c>
      <c r="C14" s="152">
        <f>IF($O$7=1,Values!C117,IF($O$7=2,Values!M117,Values!W117))</f>
        <v>0</v>
      </c>
      <c r="D14" s="153">
        <f>IF($O$7=1,Values!D117,IF($O$7=2,Values!N117,Values!X117))</f>
        <v>1</v>
      </c>
      <c r="E14" s="153">
        <f>IF($O$7=1,Values!E117,IF($O$7=2,Values!O117,Values!Y117))</f>
        <v>0</v>
      </c>
      <c r="F14" s="153">
        <f>IF($O$7=1,Values!F117,IF($O$7=2,Values!P117,Values!Z117))</f>
        <v>0</v>
      </c>
      <c r="G14" s="153">
        <f>IF($O$7=1,Values!G117,IF($O$7=2,Values!Q117,Values!AA117))</f>
        <v>0</v>
      </c>
      <c r="H14" s="153">
        <f>IF($O$7=1,Values!H117,IF($O$7=2,Values!R117,Values!AB117))</f>
        <v>0</v>
      </c>
      <c r="I14" s="154">
        <f>IF($O$7=1,Values!I117,IF($O$7=2,Values!S117,Values!AC117))</f>
        <v>0</v>
      </c>
      <c r="J14" s="154">
        <f>IF($O$7=1,Values!J117,IF($O$7=2,Values!T117,Values!AD117))</f>
        <v>0.2</v>
      </c>
      <c r="K14" s="154">
        <f>IF($O$7=1,Values!K117,IF($O$7=2,Values!U117,Values!AE117))</f>
        <v>0.14285714285714285</v>
      </c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20">
        <v>8.3333333333333301E-2</v>
      </c>
      <c r="AC14" s="54">
        <f t="shared" si="1"/>
        <v>0</v>
      </c>
      <c r="AD14" s="54">
        <f t="shared" si="2"/>
        <v>1</v>
      </c>
      <c r="AE14" s="54">
        <f t="shared" si="3"/>
        <v>0</v>
      </c>
      <c r="AF14" s="54">
        <f t="shared" si="4"/>
        <v>0</v>
      </c>
      <c r="AG14" s="54">
        <f t="shared" si="5"/>
        <v>0</v>
      </c>
      <c r="AH14" s="54">
        <f t="shared" si="6"/>
        <v>0</v>
      </c>
      <c r="AI14" s="54">
        <f t="shared" si="7"/>
        <v>0</v>
      </c>
      <c r="AJ14" s="231">
        <f t="shared" si="8"/>
        <v>0.2</v>
      </c>
      <c r="AK14" s="231">
        <f t="shared" si="9"/>
        <v>0.14285714285714299</v>
      </c>
      <c r="AL14" s="9"/>
    </row>
    <row r="15" spans="1:74" x14ac:dyDescent="0.35">
      <c r="B15" s="39">
        <v>0.125</v>
      </c>
      <c r="C15" s="152">
        <f>IF($O$7=1,Values!C118,IF($O$7=2,Values!M118,Values!W118))</f>
        <v>0</v>
      </c>
      <c r="D15" s="153">
        <f>IF($O$7=1,Values!D118,IF($O$7=2,Values!N118,Values!X118))</f>
        <v>0</v>
      </c>
      <c r="E15" s="153">
        <f>IF($O$7=1,Values!E118,IF($O$7=2,Values!O118,Values!Y118))</f>
        <v>0</v>
      </c>
      <c r="F15" s="153">
        <f>IF($O$7=1,Values!F118,IF($O$7=2,Values!P118,Values!Z118))</f>
        <v>0</v>
      </c>
      <c r="G15" s="153">
        <f>IF($O$7=1,Values!G118,IF($O$7=2,Values!Q118,Values!AA118))</f>
        <v>1</v>
      </c>
      <c r="H15" s="153">
        <f>IF($O$7=1,Values!H118,IF($O$7=2,Values!R118,Values!AB118))</f>
        <v>0</v>
      </c>
      <c r="I15" s="154">
        <f>IF($O$7=1,Values!I118,IF($O$7=2,Values!S118,Values!AC118))</f>
        <v>0</v>
      </c>
      <c r="J15" s="154">
        <f>IF($O$7=1,Values!J118,IF($O$7=2,Values!T118,Values!AD118))</f>
        <v>0.2</v>
      </c>
      <c r="K15" s="154">
        <f>IF($O$7=1,Values!K118,IF($O$7=2,Values!U118,Values!AE118))</f>
        <v>0.14285714285714285</v>
      </c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20">
        <v>0.125</v>
      </c>
      <c r="AC15" s="54">
        <f t="shared" si="1"/>
        <v>0</v>
      </c>
      <c r="AD15" s="54">
        <f t="shared" si="2"/>
        <v>0</v>
      </c>
      <c r="AE15" s="54">
        <f t="shared" si="3"/>
        <v>0</v>
      </c>
      <c r="AF15" s="54">
        <f t="shared" si="4"/>
        <v>0</v>
      </c>
      <c r="AG15" s="54">
        <f t="shared" si="5"/>
        <v>1</v>
      </c>
      <c r="AH15" s="54">
        <f t="shared" si="6"/>
        <v>0</v>
      </c>
      <c r="AI15" s="54">
        <f t="shared" si="7"/>
        <v>0</v>
      </c>
      <c r="AJ15" s="231">
        <f t="shared" si="8"/>
        <v>0.2</v>
      </c>
      <c r="AK15" s="231">
        <f t="shared" si="9"/>
        <v>0.14285714285714299</v>
      </c>
      <c r="AL15" s="9"/>
    </row>
    <row r="16" spans="1:74" x14ac:dyDescent="0.35">
      <c r="B16" s="39">
        <v>0.16666666666666699</v>
      </c>
      <c r="C16" s="152">
        <f>IF($O$7=1,Values!C119,IF($O$7=2,Values!M119,Values!W119))</f>
        <v>1</v>
      </c>
      <c r="D16" s="153">
        <f>IF($O$7=1,Values!D119,IF($O$7=2,Values!N119,Values!X119))</f>
        <v>0</v>
      </c>
      <c r="E16" s="153">
        <f>IF($O$7=1,Values!E119,IF($O$7=2,Values!O119,Values!Y119))</f>
        <v>0</v>
      </c>
      <c r="F16" s="153">
        <f>IF($O$7=1,Values!F119,IF($O$7=2,Values!P119,Values!Z119))</f>
        <v>0</v>
      </c>
      <c r="G16" s="153">
        <f>IF($O$7=1,Values!G119,IF($O$7=2,Values!Q119,Values!AA119))</f>
        <v>0</v>
      </c>
      <c r="H16" s="153">
        <f>IF($O$7=1,Values!H119,IF($O$7=2,Values!R119,Values!AB119))</f>
        <v>0</v>
      </c>
      <c r="I16" s="154">
        <f>IF($O$7=1,Values!I119,IF($O$7=2,Values!S119,Values!AC119))</f>
        <v>1</v>
      </c>
      <c r="J16" s="154">
        <f>IF($O$7=1,Values!J119,IF($O$7=2,Values!T119,Values!AD119))</f>
        <v>0.2</v>
      </c>
      <c r="K16" s="154">
        <f>IF($O$7=1,Values!K119,IF($O$7=2,Values!U119,Values!AE119))</f>
        <v>0.2857142857142857</v>
      </c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20">
        <v>0.16666666666666699</v>
      </c>
      <c r="AC16" s="54">
        <f t="shared" si="1"/>
        <v>1</v>
      </c>
      <c r="AD16" s="54">
        <f t="shared" si="2"/>
        <v>0</v>
      </c>
      <c r="AE16" s="54">
        <f t="shared" si="3"/>
        <v>0</v>
      </c>
      <c r="AF16" s="54">
        <f t="shared" si="4"/>
        <v>0</v>
      </c>
      <c r="AG16" s="54">
        <f t="shared" si="5"/>
        <v>0</v>
      </c>
      <c r="AH16" s="54">
        <f t="shared" si="6"/>
        <v>0</v>
      </c>
      <c r="AI16" s="54">
        <f t="shared" si="7"/>
        <v>1</v>
      </c>
      <c r="AJ16" s="231">
        <f t="shared" si="8"/>
        <v>0.2</v>
      </c>
      <c r="AK16" s="231">
        <f t="shared" si="9"/>
        <v>0.28571428571428598</v>
      </c>
      <c r="AL16" s="9"/>
    </row>
    <row r="17" spans="2:38" x14ac:dyDescent="0.35">
      <c r="B17" s="39">
        <v>0.20833333333333301</v>
      </c>
      <c r="C17" s="152">
        <f>IF($O$7=1,Values!C120,IF($O$7=2,Values!M120,Values!W120))</f>
        <v>6</v>
      </c>
      <c r="D17" s="153">
        <f>IF($O$7=1,Values!D120,IF($O$7=2,Values!N120,Values!X120))</f>
        <v>2</v>
      </c>
      <c r="E17" s="153">
        <f>IF($O$7=1,Values!E120,IF($O$7=2,Values!O120,Values!Y120))</f>
        <v>1</v>
      </c>
      <c r="F17" s="153">
        <f>IF($O$7=1,Values!F120,IF($O$7=2,Values!P120,Values!Z120))</f>
        <v>1</v>
      </c>
      <c r="G17" s="153">
        <f>IF($O$7=1,Values!G120,IF($O$7=2,Values!Q120,Values!AA120))</f>
        <v>1</v>
      </c>
      <c r="H17" s="153">
        <f>IF($O$7=1,Values!H120,IF($O$7=2,Values!R120,Values!AB120))</f>
        <v>0</v>
      </c>
      <c r="I17" s="154">
        <f>IF($O$7=1,Values!I120,IF($O$7=2,Values!S120,Values!AC120))</f>
        <v>1</v>
      </c>
      <c r="J17" s="154">
        <f>IF($O$7=1,Values!J120,IF($O$7=2,Values!T120,Values!AD120))</f>
        <v>2.2000000000000002</v>
      </c>
      <c r="K17" s="154">
        <f>IF($O$7=1,Values!K120,IF($O$7=2,Values!U120,Values!AE120))</f>
        <v>1.7142857142857142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20">
        <v>0.20833333333333301</v>
      </c>
      <c r="AC17" s="54">
        <f t="shared" si="1"/>
        <v>6</v>
      </c>
      <c r="AD17" s="54">
        <f t="shared" si="2"/>
        <v>2</v>
      </c>
      <c r="AE17" s="54">
        <f t="shared" si="3"/>
        <v>1</v>
      </c>
      <c r="AF17" s="54">
        <f t="shared" si="4"/>
        <v>1</v>
      </c>
      <c r="AG17" s="54">
        <f t="shared" si="5"/>
        <v>1</v>
      </c>
      <c r="AH17" s="54">
        <f t="shared" si="6"/>
        <v>0</v>
      </c>
      <c r="AI17" s="54">
        <f t="shared" si="7"/>
        <v>1</v>
      </c>
      <c r="AJ17" s="231">
        <f t="shared" si="8"/>
        <v>2.2000000000000002</v>
      </c>
      <c r="AK17" s="231">
        <f t="shared" si="9"/>
        <v>1.71428571428571</v>
      </c>
      <c r="AL17" s="9"/>
    </row>
    <row r="18" spans="2:38" x14ac:dyDescent="0.35">
      <c r="B18" s="39">
        <v>0.25</v>
      </c>
      <c r="C18" s="152">
        <f>IF($O$7=1,Values!C121,IF($O$7=2,Values!M121,Values!W121))</f>
        <v>12</v>
      </c>
      <c r="D18" s="153">
        <f>IF($O$7=1,Values!D121,IF($O$7=2,Values!N121,Values!X121))</f>
        <v>14</v>
      </c>
      <c r="E18" s="153">
        <f>IF($O$7=1,Values!E121,IF($O$7=2,Values!O121,Values!Y121))</f>
        <v>7</v>
      </c>
      <c r="F18" s="153">
        <f>IF($O$7=1,Values!F121,IF($O$7=2,Values!P121,Values!Z121))</f>
        <v>8</v>
      </c>
      <c r="G18" s="153">
        <f>IF($O$7=1,Values!G121,IF($O$7=2,Values!Q121,Values!AA121))</f>
        <v>5</v>
      </c>
      <c r="H18" s="153">
        <f>IF($O$7=1,Values!H121,IF($O$7=2,Values!R121,Values!AB121))</f>
        <v>1</v>
      </c>
      <c r="I18" s="154">
        <f>IF($O$7=1,Values!I121,IF($O$7=2,Values!S121,Values!AC121))</f>
        <v>2</v>
      </c>
      <c r="J18" s="154">
        <f>IF($O$7=1,Values!J121,IF($O$7=2,Values!T121,Values!AD121))</f>
        <v>9.1999999999999993</v>
      </c>
      <c r="K18" s="154">
        <f>IF($O$7=1,Values!K121,IF($O$7=2,Values!U121,Values!AE121))</f>
        <v>7</v>
      </c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20">
        <v>0.25</v>
      </c>
      <c r="AC18" s="54">
        <f t="shared" si="1"/>
        <v>12</v>
      </c>
      <c r="AD18" s="54">
        <f t="shared" si="2"/>
        <v>14</v>
      </c>
      <c r="AE18" s="54">
        <f t="shared" si="3"/>
        <v>7</v>
      </c>
      <c r="AF18" s="54">
        <f t="shared" si="4"/>
        <v>8</v>
      </c>
      <c r="AG18" s="54">
        <f t="shared" si="5"/>
        <v>5</v>
      </c>
      <c r="AH18" s="54">
        <f t="shared" si="6"/>
        <v>1</v>
      </c>
      <c r="AI18" s="54">
        <f t="shared" si="7"/>
        <v>2</v>
      </c>
      <c r="AJ18" s="231">
        <f t="shared" si="8"/>
        <v>9.1999999999999993</v>
      </c>
      <c r="AK18" s="231">
        <f t="shared" si="9"/>
        <v>7</v>
      </c>
      <c r="AL18" s="9"/>
    </row>
    <row r="19" spans="2:38" x14ac:dyDescent="0.35">
      <c r="B19" s="39">
        <v>0.29166666666666702</v>
      </c>
      <c r="C19" s="152">
        <f>IF($O$7=1,Values!C122,IF($O$7=2,Values!M122,Values!W122))</f>
        <v>36</v>
      </c>
      <c r="D19" s="153">
        <f>IF($O$7=1,Values!D122,IF($O$7=2,Values!N122,Values!X122))</f>
        <v>40</v>
      </c>
      <c r="E19" s="153">
        <f>IF($O$7=1,Values!E122,IF($O$7=2,Values!O122,Values!Y122))</f>
        <v>44</v>
      </c>
      <c r="F19" s="153">
        <f>IF($O$7=1,Values!F122,IF($O$7=2,Values!P122,Values!Z122))</f>
        <v>40</v>
      </c>
      <c r="G19" s="153">
        <f>IF($O$7=1,Values!G122,IF($O$7=2,Values!Q122,Values!AA122))</f>
        <v>33</v>
      </c>
      <c r="H19" s="153">
        <f>IF($O$7=1,Values!H122,IF($O$7=2,Values!R122,Values!AB122))</f>
        <v>15</v>
      </c>
      <c r="I19" s="154">
        <f>IF($O$7=1,Values!I122,IF($O$7=2,Values!S122,Values!AC122))</f>
        <v>6</v>
      </c>
      <c r="J19" s="154">
        <f>IF($O$7=1,Values!J122,IF($O$7=2,Values!T122,Values!AD122))</f>
        <v>38.6</v>
      </c>
      <c r="K19" s="154">
        <f>IF($O$7=1,Values!K122,IF($O$7=2,Values!U122,Values!AE122))</f>
        <v>30.571428571428573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20">
        <v>0.29166666666666702</v>
      </c>
      <c r="AC19" s="54">
        <f t="shared" si="1"/>
        <v>36</v>
      </c>
      <c r="AD19" s="54">
        <f t="shared" si="2"/>
        <v>40</v>
      </c>
      <c r="AE19" s="54">
        <f t="shared" si="3"/>
        <v>44</v>
      </c>
      <c r="AF19" s="54">
        <f t="shared" si="4"/>
        <v>40</v>
      </c>
      <c r="AG19" s="54">
        <f t="shared" si="5"/>
        <v>33</v>
      </c>
      <c r="AH19" s="54">
        <f t="shared" si="6"/>
        <v>15</v>
      </c>
      <c r="AI19" s="54">
        <f t="shared" si="7"/>
        <v>6</v>
      </c>
      <c r="AJ19" s="231">
        <f t="shared" si="8"/>
        <v>38.6</v>
      </c>
      <c r="AK19" s="231">
        <f t="shared" si="9"/>
        <v>30.571428571428601</v>
      </c>
      <c r="AL19" s="9"/>
    </row>
    <row r="20" spans="2:38" x14ac:dyDescent="0.35">
      <c r="B20" s="39">
        <v>0.33333333333333298</v>
      </c>
      <c r="C20" s="152">
        <f>IF($O$7=1,Values!C123,IF($O$7=2,Values!M123,Values!W123))</f>
        <v>56</v>
      </c>
      <c r="D20" s="153">
        <f>IF($O$7=1,Values!D123,IF($O$7=2,Values!N123,Values!X123))</f>
        <v>47</v>
      </c>
      <c r="E20" s="153">
        <f>IF($O$7=1,Values!E123,IF($O$7=2,Values!O123,Values!Y123))</f>
        <v>79</v>
      </c>
      <c r="F20" s="153">
        <f>IF($O$7=1,Values!F123,IF($O$7=2,Values!P123,Values!Z123))</f>
        <v>78</v>
      </c>
      <c r="G20" s="153">
        <f>IF($O$7=1,Values!G123,IF($O$7=2,Values!Q123,Values!AA123))</f>
        <v>58</v>
      </c>
      <c r="H20" s="153">
        <f>IF($O$7=1,Values!H123,IF($O$7=2,Values!R123,Values!AB123))</f>
        <v>32</v>
      </c>
      <c r="I20" s="154">
        <f>IF($O$7=1,Values!I123,IF($O$7=2,Values!S123,Values!AC123))</f>
        <v>17</v>
      </c>
      <c r="J20" s="154">
        <f>IF($O$7=1,Values!J123,IF($O$7=2,Values!T123,Values!AD123))</f>
        <v>63.6</v>
      </c>
      <c r="K20" s="154">
        <f>IF($O$7=1,Values!K123,IF($O$7=2,Values!U123,Values!AE123))</f>
        <v>52.428571428571431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20">
        <v>0.33333333333333298</v>
      </c>
      <c r="AC20" s="54">
        <f t="shared" si="1"/>
        <v>56</v>
      </c>
      <c r="AD20" s="54">
        <f>IFERROR(VALUE(0&amp;SUBSTITUTE(D20,"*","")),"-")</f>
        <v>47</v>
      </c>
      <c r="AE20" s="54">
        <f t="shared" si="3"/>
        <v>79</v>
      </c>
      <c r="AF20" s="54">
        <f t="shared" si="4"/>
        <v>78</v>
      </c>
      <c r="AG20" s="54">
        <f t="shared" si="5"/>
        <v>58</v>
      </c>
      <c r="AH20" s="54">
        <f t="shared" si="6"/>
        <v>32</v>
      </c>
      <c r="AI20" s="54">
        <f t="shared" si="7"/>
        <v>17</v>
      </c>
      <c r="AJ20" s="231">
        <f t="shared" si="8"/>
        <v>63.6</v>
      </c>
      <c r="AK20" s="231">
        <f t="shared" si="9"/>
        <v>52.428571428571402</v>
      </c>
      <c r="AL20" s="9"/>
    </row>
    <row r="21" spans="2:38" x14ac:dyDescent="0.35">
      <c r="B21" s="39">
        <v>0.375</v>
      </c>
      <c r="C21" s="152">
        <f>IF($O$7=1,Values!C124,IF($O$7=2,Values!M124,Values!W124))</f>
        <v>39</v>
      </c>
      <c r="D21" s="153">
        <f>IF($O$7=1,Values!D124,IF($O$7=2,Values!N124,Values!X124))</f>
        <v>47</v>
      </c>
      <c r="E21" s="153">
        <f>IF($O$7=1,Values!E124,IF($O$7=2,Values!O124,Values!Y124))</f>
        <v>45</v>
      </c>
      <c r="F21" s="153">
        <f>IF($O$7=1,Values!F124,IF($O$7=2,Values!P124,Values!Z124))</f>
        <v>53</v>
      </c>
      <c r="G21" s="153">
        <f>IF($O$7=1,Values!G124,IF($O$7=2,Values!Q124,Values!AA124))</f>
        <v>44</v>
      </c>
      <c r="H21" s="153">
        <f>IF($O$7=1,Values!H124,IF($O$7=2,Values!R124,Values!AB124))</f>
        <v>43</v>
      </c>
      <c r="I21" s="154">
        <f>IF($O$7=1,Values!I124,IF($O$7=2,Values!S124,Values!AC124))</f>
        <v>20</v>
      </c>
      <c r="J21" s="154">
        <f>IF($O$7=1,Values!J124,IF($O$7=2,Values!T124,Values!AD124))</f>
        <v>45.6</v>
      </c>
      <c r="K21" s="154">
        <f>IF($O$7=1,Values!K124,IF($O$7=2,Values!U124,Values!AE124))</f>
        <v>41.571428571428569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20">
        <v>0.375</v>
      </c>
      <c r="AC21" s="54">
        <f t="shared" si="1"/>
        <v>39</v>
      </c>
      <c r="AD21" s="54">
        <f t="shared" si="2"/>
        <v>47</v>
      </c>
      <c r="AE21" s="54">
        <f t="shared" si="3"/>
        <v>45</v>
      </c>
      <c r="AF21" s="54">
        <f t="shared" si="4"/>
        <v>53</v>
      </c>
      <c r="AG21" s="54">
        <f t="shared" si="5"/>
        <v>44</v>
      </c>
      <c r="AH21" s="54">
        <f t="shared" si="6"/>
        <v>43</v>
      </c>
      <c r="AI21" s="54">
        <f t="shared" si="7"/>
        <v>20</v>
      </c>
      <c r="AJ21" s="231">
        <f t="shared" si="8"/>
        <v>45.6</v>
      </c>
      <c r="AK21" s="231">
        <f t="shared" si="9"/>
        <v>41.571428571428598</v>
      </c>
      <c r="AL21" s="9"/>
    </row>
    <row r="22" spans="2:38" x14ac:dyDescent="0.35">
      <c r="B22" s="39">
        <v>0.41666666666666702</v>
      </c>
      <c r="C22" s="152">
        <f>IF($O$7=1,Values!C125,IF($O$7=2,Values!M125,Values!W125))</f>
        <v>47</v>
      </c>
      <c r="D22" s="153">
        <f>IF($O$7=1,Values!D125,IF($O$7=2,Values!N125,Values!X125))</f>
        <v>46</v>
      </c>
      <c r="E22" s="153">
        <f>IF($O$7=1,Values!E125,IF($O$7=2,Values!O125,Values!Y125))</f>
        <v>57</v>
      </c>
      <c r="F22" s="153">
        <f>IF($O$7=1,Values!F125,IF($O$7=2,Values!P125,Values!Z125))</f>
        <v>54</v>
      </c>
      <c r="G22" s="153">
        <f>IF($O$7=1,Values!G125,IF($O$7=2,Values!Q125,Values!AA125))</f>
        <v>51</v>
      </c>
      <c r="H22" s="153">
        <f>IF($O$7=1,Values!H125,IF($O$7=2,Values!R125,Values!AB125))</f>
        <v>51</v>
      </c>
      <c r="I22" s="154">
        <f>IF($O$7=1,Values!I125,IF($O$7=2,Values!S125,Values!AC125))</f>
        <v>34</v>
      </c>
      <c r="J22" s="154">
        <f>IF($O$7=1,Values!J125,IF($O$7=2,Values!T125,Values!AD125))</f>
        <v>51</v>
      </c>
      <c r="K22" s="154">
        <f>IF($O$7=1,Values!K125,IF($O$7=2,Values!U125,Values!AE125))</f>
        <v>48.571428571428569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20">
        <v>0.41666666666666702</v>
      </c>
      <c r="AC22" s="54">
        <f t="shared" si="1"/>
        <v>47</v>
      </c>
      <c r="AD22" s="54">
        <f t="shared" si="2"/>
        <v>46</v>
      </c>
      <c r="AE22" s="54">
        <f t="shared" si="3"/>
        <v>57</v>
      </c>
      <c r="AF22" s="54">
        <f t="shared" si="4"/>
        <v>54</v>
      </c>
      <c r="AG22" s="54">
        <f t="shared" si="5"/>
        <v>51</v>
      </c>
      <c r="AH22" s="54">
        <f t="shared" si="6"/>
        <v>51</v>
      </c>
      <c r="AI22" s="54">
        <f t="shared" si="7"/>
        <v>34</v>
      </c>
      <c r="AJ22" s="231">
        <f t="shared" si="8"/>
        <v>51</v>
      </c>
      <c r="AK22" s="231">
        <f t="shared" si="9"/>
        <v>48.571428571428598</v>
      </c>
      <c r="AL22" s="9"/>
    </row>
    <row r="23" spans="2:38" x14ac:dyDescent="0.35">
      <c r="B23" s="39">
        <v>0.45833333333333331</v>
      </c>
      <c r="C23" s="152">
        <f>IF($O$7=1,Values!C126,IF($O$7=2,Values!M126,Values!W126))</f>
        <v>33</v>
      </c>
      <c r="D23" s="153">
        <f>IF($O$7=1,Values!D126,IF($O$7=2,Values!N126,Values!X126))</f>
        <v>61</v>
      </c>
      <c r="E23" s="153">
        <f>IF($O$7=1,Values!E126,IF($O$7=2,Values!O126,Values!Y126))</f>
        <v>62</v>
      </c>
      <c r="F23" s="153">
        <f>IF($O$7=1,Values!F126,IF($O$7=2,Values!P126,Values!Z126))</f>
        <v>44</v>
      </c>
      <c r="G23" s="153">
        <f>IF($O$7=1,Values!G126,IF($O$7=2,Values!Q126,Values!AA126))</f>
        <v>53</v>
      </c>
      <c r="H23" s="153">
        <f>IF($O$7=1,Values!H126,IF($O$7=2,Values!R126,Values!AB126))</f>
        <v>40</v>
      </c>
      <c r="I23" s="154">
        <f>IF($O$7=1,Values!I126,IF($O$7=2,Values!S126,Values!AC126))</f>
        <v>24</v>
      </c>
      <c r="J23" s="154">
        <f>IF($O$7=1,Values!J126,IF($O$7=2,Values!T126,Values!AD126))</f>
        <v>50.6</v>
      </c>
      <c r="K23" s="154">
        <f>IF($O$7=1,Values!K126,IF($O$7=2,Values!U126,Values!AE126))</f>
        <v>45.285714285714285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20">
        <v>0.45833333333333331</v>
      </c>
      <c r="AC23" s="54">
        <f t="shared" si="1"/>
        <v>33</v>
      </c>
      <c r="AD23" s="54">
        <f t="shared" si="2"/>
        <v>61</v>
      </c>
      <c r="AE23" s="54">
        <f t="shared" si="3"/>
        <v>62</v>
      </c>
      <c r="AF23" s="54">
        <f t="shared" si="4"/>
        <v>44</v>
      </c>
      <c r="AG23" s="54">
        <f t="shared" si="5"/>
        <v>53</v>
      </c>
      <c r="AH23" s="54">
        <f t="shared" si="6"/>
        <v>40</v>
      </c>
      <c r="AI23" s="54">
        <f t="shared" si="7"/>
        <v>24</v>
      </c>
      <c r="AJ23" s="231">
        <f t="shared" si="8"/>
        <v>50.6</v>
      </c>
      <c r="AK23" s="231">
        <f t="shared" si="9"/>
        <v>45.285714285714299</v>
      </c>
      <c r="AL23" s="9"/>
    </row>
    <row r="24" spans="2:38" x14ac:dyDescent="0.35">
      <c r="B24" s="39">
        <v>0.5</v>
      </c>
      <c r="C24" s="152">
        <f>IF($O$7=1,Values!C127,IF($O$7=2,Values!M127,Values!W127))</f>
        <v>60</v>
      </c>
      <c r="D24" s="153">
        <f>IF($O$7=1,Values!D127,IF($O$7=2,Values!N127,Values!X127))</f>
        <v>69</v>
      </c>
      <c r="E24" s="153">
        <f>IF($O$7=1,Values!E127,IF($O$7=2,Values!O127,Values!Y127))</f>
        <v>46</v>
      </c>
      <c r="F24" s="153">
        <f>IF($O$7=1,Values!F127,IF($O$7=2,Values!P127,Values!Z127))</f>
        <v>76</v>
      </c>
      <c r="G24" s="153">
        <f>IF($O$7=1,Values!G127,IF($O$7=2,Values!Q127,Values!AA127))</f>
        <v>61</v>
      </c>
      <c r="H24" s="153">
        <f>IF($O$7=1,Values!H127,IF($O$7=2,Values!R127,Values!AB127))</f>
        <v>33</v>
      </c>
      <c r="I24" s="154">
        <f>IF($O$7=1,Values!I127,IF($O$7=2,Values!S127,Values!AC127))</f>
        <v>22</v>
      </c>
      <c r="J24" s="154">
        <f>IF($O$7=1,Values!J127,IF($O$7=2,Values!T127,Values!AD127))</f>
        <v>62.4</v>
      </c>
      <c r="K24" s="154">
        <f>IF($O$7=1,Values!K127,IF($O$7=2,Values!U127,Values!AE127))</f>
        <v>52.428571428571431</v>
      </c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20">
        <v>0.5</v>
      </c>
      <c r="AC24" s="54">
        <f t="shared" si="1"/>
        <v>60</v>
      </c>
      <c r="AD24" s="54">
        <f t="shared" si="2"/>
        <v>69</v>
      </c>
      <c r="AE24" s="54">
        <f t="shared" si="3"/>
        <v>46</v>
      </c>
      <c r="AF24" s="54">
        <f t="shared" si="4"/>
        <v>76</v>
      </c>
      <c r="AG24" s="54">
        <f t="shared" si="5"/>
        <v>61</v>
      </c>
      <c r="AH24" s="54">
        <f t="shared" si="6"/>
        <v>33</v>
      </c>
      <c r="AI24" s="54">
        <f t="shared" si="7"/>
        <v>22</v>
      </c>
      <c r="AJ24" s="231">
        <f t="shared" si="8"/>
        <v>62.4</v>
      </c>
      <c r="AK24" s="231">
        <f t="shared" si="9"/>
        <v>52.428571428571402</v>
      </c>
      <c r="AL24" s="9"/>
    </row>
    <row r="25" spans="2:38" x14ac:dyDescent="0.35">
      <c r="B25" s="39">
        <v>0.54166666666666696</v>
      </c>
      <c r="C25" s="152">
        <f>IF($O$7=1,Values!C128,IF($O$7=2,Values!M128,Values!W128))</f>
        <v>43</v>
      </c>
      <c r="D25" s="153">
        <f>IF($O$7=1,Values!D128,IF($O$7=2,Values!N128,Values!X128))</f>
        <v>50</v>
      </c>
      <c r="E25" s="153">
        <f>IF($O$7=1,Values!E128,IF($O$7=2,Values!O128,Values!Y128))</f>
        <v>43</v>
      </c>
      <c r="F25" s="153">
        <f>IF($O$7=1,Values!F128,IF($O$7=2,Values!P128,Values!Z128))</f>
        <v>53</v>
      </c>
      <c r="G25" s="153">
        <f>IF($O$7=1,Values!G128,IF($O$7=2,Values!Q128,Values!AA128))</f>
        <v>50</v>
      </c>
      <c r="H25" s="153">
        <f>IF($O$7=1,Values!H128,IF($O$7=2,Values!R128,Values!AB128))</f>
        <v>38</v>
      </c>
      <c r="I25" s="154">
        <f>IF($O$7=1,Values!I128,IF($O$7=2,Values!S128,Values!AC128))</f>
        <v>31</v>
      </c>
      <c r="J25" s="154">
        <f>IF($O$7=1,Values!J128,IF($O$7=2,Values!T128,Values!AD128))</f>
        <v>47.8</v>
      </c>
      <c r="K25" s="154">
        <f>IF($O$7=1,Values!K128,IF($O$7=2,Values!U128,Values!AE128))</f>
        <v>44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20">
        <v>0.54166666666666696</v>
      </c>
      <c r="AC25" s="54">
        <f t="shared" si="1"/>
        <v>43</v>
      </c>
      <c r="AD25" s="54">
        <f t="shared" si="2"/>
        <v>50</v>
      </c>
      <c r="AE25" s="54">
        <f t="shared" si="3"/>
        <v>43</v>
      </c>
      <c r="AF25" s="54">
        <f t="shared" si="4"/>
        <v>53</v>
      </c>
      <c r="AG25" s="54">
        <f t="shared" si="5"/>
        <v>50</v>
      </c>
      <c r="AH25" s="54">
        <f t="shared" si="6"/>
        <v>38</v>
      </c>
      <c r="AI25" s="54">
        <f t="shared" si="7"/>
        <v>31</v>
      </c>
      <c r="AJ25" s="231">
        <f t="shared" si="8"/>
        <v>47.8</v>
      </c>
      <c r="AK25" s="231">
        <f t="shared" si="9"/>
        <v>44</v>
      </c>
      <c r="AL25" s="9"/>
    </row>
    <row r="26" spans="2:38" x14ac:dyDescent="0.35">
      <c r="B26" s="39">
        <v>0.58333333333333337</v>
      </c>
      <c r="C26" s="152">
        <f>IF($O$7=1,Values!C129,IF($O$7=2,Values!M129,Values!W129))</f>
        <v>43</v>
      </c>
      <c r="D26" s="153">
        <f>IF($O$7=1,Values!D129,IF($O$7=2,Values!N129,Values!X129))</f>
        <v>68</v>
      </c>
      <c r="E26" s="153">
        <f>IF($O$7=1,Values!E129,IF($O$7=2,Values!O129,Values!Y129))</f>
        <v>54</v>
      </c>
      <c r="F26" s="153">
        <f>IF($O$7=1,Values!F129,IF($O$7=2,Values!P129,Values!Z129))</f>
        <v>39</v>
      </c>
      <c r="G26" s="153">
        <f>IF($O$7=1,Values!G129,IF($O$7=2,Values!Q129,Values!AA129))</f>
        <v>40</v>
      </c>
      <c r="H26" s="153">
        <f>IF($O$7=1,Values!H129,IF($O$7=2,Values!R129,Values!AB129))</f>
        <v>41</v>
      </c>
      <c r="I26" s="154">
        <f>IF($O$7=1,Values!I129,IF($O$7=2,Values!S129,Values!AC129))</f>
        <v>40</v>
      </c>
      <c r="J26" s="154">
        <f>IF($O$7=1,Values!J129,IF($O$7=2,Values!T129,Values!AD129))</f>
        <v>48.8</v>
      </c>
      <c r="K26" s="154">
        <f>IF($O$7=1,Values!K129,IF($O$7=2,Values!U129,Values!AE129))</f>
        <v>46.428571428571431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20">
        <v>0.58333333333333337</v>
      </c>
      <c r="AC26" s="54">
        <f t="shared" si="1"/>
        <v>43</v>
      </c>
      <c r="AD26" s="54">
        <f t="shared" si="2"/>
        <v>68</v>
      </c>
      <c r="AE26" s="54">
        <f t="shared" si="3"/>
        <v>54</v>
      </c>
      <c r="AF26" s="54">
        <f t="shared" si="4"/>
        <v>39</v>
      </c>
      <c r="AG26" s="54">
        <f t="shared" si="5"/>
        <v>40</v>
      </c>
      <c r="AH26" s="54">
        <f t="shared" si="6"/>
        <v>41</v>
      </c>
      <c r="AI26" s="54">
        <f t="shared" si="7"/>
        <v>40</v>
      </c>
      <c r="AJ26" s="231">
        <f t="shared" si="8"/>
        <v>48.8</v>
      </c>
      <c r="AK26" s="231">
        <f t="shared" si="9"/>
        <v>46.428571428571402</v>
      </c>
      <c r="AL26" s="9"/>
    </row>
    <row r="27" spans="2:38" x14ac:dyDescent="0.35">
      <c r="B27" s="39">
        <v>0.625</v>
      </c>
      <c r="C27" s="152">
        <f>IF($O$7=1,Values!C130,IF($O$7=2,Values!M130,Values!W130))</f>
        <v>41</v>
      </c>
      <c r="D27" s="153">
        <f>IF($O$7=1,Values!D130,IF($O$7=2,Values!N130,Values!X130))</f>
        <v>50</v>
      </c>
      <c r="E27" s="153">
        <f>IF($O$7=1,Values!E130,IF($O$7=2,Values!O130,Values!Y130))</f>
        <v>69</v>
      </c>
      <c r="F27" s="153">
        <f>IF($O$7=1,Values!F130,IF($O$7=2,Values!P130,Values!Z130))</f>
        <v>85</v>
      </c>
      <c r="G27" s="153">
        <f>IF($O$7=1,Values!G130,IF($O$7=2,Values!Q130,Values!AA130))</f>
        <v>86</v>
      </c>
      <c r="H27" s="153">
        <f>IF($O$7=1,Values!H130,IF($O$7=2,Values!R130,Values!AB130))</f>
        <v>31</v>
      </c>
      <c r="I27" s="154">
        <f>IF($O$7=1,Values!I130,IF($O$7=2,Values!S130,Values!AC130))</f>
        <v>18</v>
      </c>
      <c r="J27" s="154">
        <f>IF($O$7=1,Values!J130,IF($O$7=2,Values!T130,Values!AD130))</f>
        <v>66.2</v>
      </c>
      <c r="K27" s="154">
        <f>IF($O$7=1,Values!K130,IF($O$7=2,Values!U130,Values!AE130))</f>
        <v>54.285714285714285</v>
      </c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20">
        <v>0.625</v>
      </c>
      <c r="AC27" s="54">
        <f t="shared" si="1"/>
        <v>41</v>
      </c>
      <c r="AD27" s="54">
        <f t="shared" si="2"/>
        <v>50</v>
      </c>
      <c r="AE27" s="54">
        <f t="shared" si="3"/>
        <v>69</v>
      </c>
      <c r="AF27" s="54">
        <f t="shared" si="4"/>
        <v>85</v>
      </c>
      <c r="AG27" s="54">
        <f t="shared" si="5"/>
        <v>86</v>
      </c>
      <c r="AH27" s="54">
        <f t="shared" si="6"/>
        <v>31</v>
      </c>
      <c r="AI27" s="54">
        <f t="shared" si="7"/>
        <v>18</v>
      </c>
      <c r="AJ27" s="231">
        <f t="shared" si="8"/>
        <v>66.2</v>
      </c>
      <c r="AK27" s="231">
        <f t="shared" si="9"/>
        <v>54.285714285714299</v>
      </c>
      <c r="AL27" s="9"/>
    </row>
    <row r="28" spans="2:38" x14ac:dyDescent="0.35">
      <c r="B28" s="39">
        <v>0.66666666666666696</v>
      </c>
      <c r="C28" s="152">
        <f>IF($O$7=1,Values!C131,IF($O$7=2,Values!M131,Values!W131))</f>
        <v>64</v>
      </c>
      <c r="D28" s="153">
        <f>IF($O$7=1,Values!D131,IF($O$7=2,Values!N131,Values!X131))</f>
        <v>75</v>
      </c>
      <c r="E28" s="153">
        <f>IF($O$7=1,Values!E131,IF($O$7=2,Values!O131,Values!Y131))</f>
        <v>55</v>
      </c>
      <c r="F28" s="153">
        <f>IF($O$7=1,Values!F131,IF($O$7=2,Values!P131,Values!Z131))</f>
        <v>73</v>
      </c>
      <c r="G28" s="153">
        <f>IF($O$7=1,Values!G131,IF($O$7=2,Values!Q131,Values!AA131))</f>
        <v>75</v>
      </c>
      <c r="H28" s="153">
        <f>IF($O$7=1,Values!H131,IF($O$7=2,Values!R131,Values!AB131))</f>
        <v>28</v>
      </c>
      <c r="I28" s="154">
        <f>IF($O$7=1,Values!I131,IF($O$7=2,Values!S131,Values!AC131))</f>
        <v>24</v>
      </c>
      <c r="J28" s="154">
        <f>IF($O$7=1,Values!J131,IF($O$7=2,Values!T131,Values!AD131))</f>
        <v>68.400000000000006</v>
      </c>
      <c r="K28" s="154">
        <f>IF($O$7=1,Values!K131,IF($O$7=2,Values!U131,Values!AE131))</f>
        <v>56.285714285714285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20">
        <v>0.66666666666666696</v>
      </c>
      <c r="AC28" s="54">
        <f t="shared" si="1"/>
        <v>64</v>
      </c>
      <c r="AD28" s="54">
        <f t="shared" si="2"/>
        <v>75</v>
      </c>
      <c r="AE28" s="54">
        <f t="shared" si="3"/>
        <v>55</v>
      </c>
      <c r="AF28" s="54">
        <f t="shared" si="4"/>
        <v>73</v>
      </c>
      <c r="AG28" s="54">
        <f t="shared" si="5"/>
        <v>75</v>
      </c>
      <c r="AH28" s="54">
        <f t="shared" si="6"/>
        <v>28</v>
      </c>
      <c r="AI28" s="54">
        <f t="shared" si="7"/>
        <v>24</v>
      </c>
      <c r="AJ28" s="231">
        <f t="shared" si="8"/>
        <v>68.400000000000006</v>
      </c>
      <c r="AK28" s="231">
        <f t="shared" si="9"/>
        <v>56.285714285714299</v>
      </c>
      <c r="AL28" s="9"/>
    </row>
    <row r="29" spans="2:38" ht="15" customHeight="1" x14ac:dyDescent="0.35">
      <c r="B29" s="39">
        <v>0.70833333333333337</v>
      </c>
      <c r="C29" s="152">
        <f>IF($O$7=1,Values!C132,IF($O$7=2,Values!M132,Values!W132))</f>
        <v>44</v>
      </c>
      <c r="D29" s="153">
        <f>IF($O$7=1,Values!D132,IF($O$7=2,Values!N132,Values!X132))</f>
        <v>44</v>
      </c>
      <c r="E29" s="153">
        <f>IF($O$7=1,Values!E132,IF($O$7=2,Values!O132,Values!Y132))</f>
        <v>53</v>
      </c>
      <c r="F29" s="153">
        <f>IF($O$7=1,Values!F132,IF($O$7=2,Values!P132,Values!Z132))</f>
        <v>37</v>
      </c>
      <c r="G29" s="153">
        <f>IF($O$7=1,Values!G132,IF($O$7=2,Values!Q132,Values!AA132))</f>
        <v>53</v>
      </c>
      <c r="H29" s="153">
        <f>IF($O$7=1,Values!H132,IF($O$7=2,Values!R132,Values!AB132))</f>
        <v>18</v>
      </c>
      <c r="I29" s="154">
        <f>IF($O$7=1,Values!I132,IF($O$7=2,Values!S132,Values!AC132))</f>
        <v>16</v>
      </c>
      <c r="J29" s="154">
        <f>IF($O$7=1,Values!J132,IF($O$7=2,Values!T132,Values!AD132))</f>
        <v>46.2</v>
      </c>
      <c r="K29" s="154">
        <f>IF($O$7=1,Values!K132,IF($O$7=2,Values!U132,Values!AE132))</f>
        <v>37.857142857142854</v>
      </c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20">
        <v>0.70833333333333337</v>
      </c>
      <c r="AC29" s="54">
        <f t="shared" si="1"/>
        <v>44</v>
      </c>
      <c r="AD29" s="54">
        <f t="shared" si="2"/>
        <v>44</v>
      </c>
      <c r="AE29" s="54">
        <f t="shared" si="3"/>
        <v>53</v>
      </c>
      <c r="AF29" s="54">
        <f t="shared" si="4"/>
        <v>37</v>
      </c>
      <c r="AG29" s="54">
        <f t="shared" si="5"/>
        <v>53</v>
      </c>
      <c r="AH29" s="54">
        <f t="shared" si="6"/>
        <v>18</v>
      </c>
      <c r="AI29" s="54">
        <f t="shared" si="7"/>
        <v>16</v>
      </c>
      <c r="AJ29" s="231">
        <f t="shared" si="8"/>
        <v>46.2</v>
      </c>
      <c r="AK29" s="231">
        <f t="shared" si="9"/>
        <v>37.857142857142897</v>
      </c>
      <c r="AL29" s="9"/>
    </row>
    <row r="30" spans="2:38" ht="15" customHeight="1" x14ac:dyDescent="0.35">
      <c r="B30" s="39">
        <v>0.75</v>
      </c>
      <c r="C30" s="152">
        <f>IF($O$7=1,Values!C133,IF($O$7=2,Values!M133,Values!W133))</f>
        <v>6</v>
      </c>
      <c r="D30" s="153">
        <f>IF($O$7=1,Values!D133,IF($O$7=2,Values!N133,Values!X133))</f>
        <v>19</v>
      </c>
      <c r="E30" s="153">
        <f>IF($O$7=1,Values!E133,IF($O$7=2,Values!O133,Values!Y133))</f>
        <v>29</v>
      </c>
      <c r="F30" s="153">
        <f>IF($O$7=1,Values!F133,IF($O$7=2,Values!P133,Values!Z133))</f>
        <v>18</v>
      </c>
      <c r="G30" s="153">
        <f>IF($O$7=1,Values!G133,IF($O$7=2,Values!Q133,Values!AA133))</f>
        <v>44</v>
      </c>
      <c r="H30" s="153">
        <f>IF($O$7=1,Values!H133,IF($O$7=2,Values!R133,Values!AB133))</f>
        <v>51</v>
      </c>
      <c r="I30" s="154">
        <f>IF($O$7=1,Values!I133,IF($O$7=2,Values!S133,Values!AC133))</f>
        <v>10</v>
      </c>
      <c r="J30" s="154">
        <f>IF($O$7=1,Values!J133,IF($O$7=2,Values!T133,Values!AD133))</f>
        <v>23.2</v>
      </c>
      <c r="K30" s="154">
        <f>IF($O$7=1,Values!K133,IF($O$7=2,Values!U133,Values!AE133))</f>
        <v>25.285714285714285</v>
      </c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20">
        <v>0.75</v>
      </c>
      <c r="AC30" s="54">
        <f t="shared" si="1"/>
        <v>6</v>
      </c>
      <c r="AD30" s="54">
        <f t="shared" si="2"/>
        <v>19</v>
      </c>
      <c r="AE30" s="54">
        <f t="shared" si="3"/>
        <v>29</v>
      </c>
      <c r="AF30" s="54">
        <f t="shared" si="4"/>
        <v>18</v>
      </c>
      <c r="AG30" s="54">
        <f t="shared" si="5"/>
        <v>44</v>
      </c>
      <c r="AH30" s="54">
        <f t="shared" si="6"/>
        <v>51</v>
      </c>
      <c r="AI30" s="54">
        <f t="shared" si="7"/>
        <v>10</v>
      </c>
      <c r="AJ30" s="231">
        <f t="shared" si="8"/>
        <v>23.2</v>
      </c>
      <c r="AK30" s="231">
        <f t="shared" si="9"/>
        <v>25.285714285714299</v>
      </c>
      <c r="AL30" s="9"/>
    </row>
    <row r="31" spans="2:38" x14ac:dyDescent="0.35">
      <c r="B31" s="39">
        <v>0.79166666666666696</v>
      </c>
      <c r="C31" s="152">
        <f>IF($O$7=1,Values!C134,IF($O$7=2,Values!M134,Values!W134))</f>
        <v>15</v>
      </c>
      <c r="D31" s="153">
        <f>IF($O$7=1,Values!D134,IF($O$7=2,Values!N134,Values!X134))</f>
        <v>25</v>
      </c>
      <c r="E31" s="153">
        <f>IF($O$7=1,Values!E134,IF($O$7=2,Values!O134,Values!Y134))</f>
        <v>30</v>
      </c>
      <c r="F31" s="153">
        <f>IF($O$7=1,Values!F134,IF($O$7=2,Values!P134,Values!Z134))</f>
        <v>15</v>
      </c>
      <c r="G31" s="153">
        <f>IF($O$7=1,Values!G134,IF($O$7=2,Values!Q134,Values!AA134))</f>
        <v>39</v>
      </c>
      <c r="H31" s="153">
        <f>IF($O$7=1,Values!H134,IF($O$7=2,Values!R134,Values!AB134))</f>
        <v>27</v>
      </c>
      <c r="I31" s="154">
        <f>IF($O$7=1,Values!I134,IF($O$7=2,Values!S134,Values!AC134))</f>
        <v>7</v>
      </c>
      <c r="J31" s="154">
        <f>IF($O$7=1,Values!J134,IF($O$7=2,Values!T134,Values!AD134))</f>
        <v>24.8</v>
      </c>
      <c r="K31" s="154">
        <f>IF($O$7=1,Values!K134,IF($O$7=2,Values!U134,Values!AE134))</f>
        <v>22.571428571428573</v>
      </c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20">
        <v>0.79166666666666696</v>
      </c>
      <c r="AC31" s="54">
        <f t="shared" si="1"/>
        <v>15</v>
      </c>
      <c r="AD31" s="54">
        <f t="shared" si="2"/>
        <v>25</v>
      </c>
      <c r="AE31" s="54">
        <f t="shared" si="3"/>
        <v>30</v>
      </c>
      <c r="AF31" s="54">
        <f t="shared" si="4"/>
        <v>15</v>
      </c>
      <c r="AG31" s="54">
        <f t="shared" si="5"/>
        <v>39</v>
      </c>
      <c r="AH31" s="54">
        <f t="shared" si="6"/>
        <v>27</v>
      </c>
      <c r="AI31" s="54">
        <f t="shared" si="7"/>
        <v>7</v>
      </c>
      <c r="AJ31" s="231">
        <f t="shared" si="8"/>
        <v>24.8</v>
      </c>
      <c r="AK31" s="231">
        <f t="shared" si="9"/>
        <v>22.571428571428601</v>
      </c>
      <c r="AL31" s="9"/>
    </row>
    <row r="32" spans="2:38" x14ac:dyDescent="0.35">
      <c r="B32" s="39">
        <v>0.83333333333333337</v>
      </c>
      <c r="C32" s="152">
        <f>IF($O$7=1,Values!C135,IF($O$7=2,Values!M135,Values!W135))</f>
        <v>7</v>
      </c>
      <c r="D32" s="153">
        <f>IF($O$7=1,Values!D135,IF($O$7=2,Values!N135,Values!X135))</f>
        <v>15</v>
      </c>
      <c r="E32" s="153">
        <f>IF($O$7=1,Values!E135,IF($O$7=2,Values!O135,Values!Y135))</f>
        <v>8</v>
      </c>
      <c r="F32" s="153">
        <f>IF($O$7=1,Values!F135,IF($O$7=2,Values!P135,Values!Z135))</f>
        <v>10</v>
      </c>
      <c r="G32" s="153">
        <f>IF($O$7=1,Values!G135,IF($O$7=2,Values!Q135,Values!AA135))</f>
        <v>8</v>
      </c>
      <c r="H32" s="153">
        <f>IF($O$7=1,Values!H135,IF($O$7=2,Values!R135,Values!AB135))</f>
        <v>6</v>
      </c>
      <c r="I32" s="154">
        <f>IF($O$7=1,Values!I135,IF($O$7=2,Values!S135,Values!AC135))</f>
        <v>4</v>
      </c>
      <c r="J32" s="154">
        <f>IF($O$7=1,Values!J135,IF($O$7=2,Values!T135,Values!AD135))</f>
        <v>9.6</v>
      </c>
      <c r="K32" s="154">
        <f>IF($O$7=1,Values!K135,IF($O$7=2,Values!U135,Values!AE135))</f>
        <v>8.2857142857142865</v>
      </c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20">
        <v>0.83333333333333337</v>
      </c>
      <c r="AC32" s="54">
        <f t="shared" si="1"/>
        <v>7</v>
      </c>
      <c r="AD32" s="54">
        <f t="shared" si="2"/>
        <v>15</v>
      </c>
      <c r="AE32" s="54">
        <f t="shared" si="3"/>
        <v>8</v>
      </c>
      <c r="AF32" s="54">
        <f t="shared" si="4"/>
        <v>10</v>
      </c>
      <c r="AG32" s="54">
        <f t="shared" si="5"/>
        <v>8</v>
      </c>
      <c r="AH32" s="54">
        <f t="shared" si="6"/>
        <v>6</v>
      </c>
      <c r="AI32" s="54">
        <f t="shared" si="7"/>
        <v>4</v>
      </c>
      <c r="AJ32" s="231">
        <f t="shared" si="8"/>
        <v>9.6</v>
      </c>
      <c r="AK32" s="231">
        <f t="shared" si="9"/>
        <v>8.28571428571429</v>
      </c>
      <c r="AL32" s="9"/>
    </row>
    <row r="33" spans="2:38" x14ac:dyDescent="0.35">
      <c r="B33" s="39">
        <v>0.875</v>
      </c>
      <c r="C33" s="152">
        <f>IF($O$7=1,Values!C136,IF($O$7=2,Values!M136,Values!W136))</f>
        <v>4</v>
      </c>
      <c r="D33" s="153">
        <f>IF($O$7=1,Values!D136,IF($O$7=2,Values!N136,Values!X136))</f>
        <v>7</v>
      </c>
      <c r="E33" s="153">
        <f>IF($O$7=1,Values!E136,IF($O$7=2,Values!O136,Values!Y136))</f>
        <v>28</v>
      </c>
      <c r="F33" s="153">
        <f>IF($O$7=1,Values!F136,IF($O$7=2,Values!P136,Values!Z136))</f>
        <v>10</v>
      </c>
      <c r="G33" s="153">
        <f>IF($O$7=1,Values!G136,IF($O$7=2,Values!Q136,Values!AA136))</f>
        <v>2</v>
      </c>
      <c r="H33" s="153">
        <f>IF($O$7=1,Values!H136,IF($O$7=2,Values!R136,Values!AB136))</f>
        <v>27</v>
      </c>
      <c r="I33" s="154">
        <f>IF($O$7=1,Values!I136,IF($O$7=2,Values!S136,Values!AC136))</f>
        <v>6</v>
      </c>
      <c r="J33" s="154">
        <f>IF($O$7=1,Values!J136,IF($O$7=2,Values!T136,Values!AD136))</f>
        <v>10.199999999999999</v>
      </c>
      <c r="K33" s="154">
        <f>IF($O$7=1,Values!K136,IF($O$7=2,Values!U136,Values!AE136))</f>
        <v>12</v>
      </c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20">
        <v>0.875</v>
      </c>
      <c r="AC33" s="54">
        <f t="shared" si="1"/>
        <v>4</v>
      </c>
      <c r="AD33" s="54">
        <f t="shared" si="2"/>
        <v>7</v>
      </c>
      <c r="AE33" s="54">
        <f t="shared" si="3"/>
        <v>28</v>
      </c>
      <c r="AF33" s="54">
        <f t="shared" si="4"/>
        <v>10</v>
      </c>
      <c r="AG33" s="54">
        <f t="shared" si="5"/>
        <v>2</v>
      </c>
      <c r="AH33" s="54">
        <f t="shared" si="6"/>
        <v>27</v>
      </c>
      <c r="AI33" s="54">
        <f t="shared" si="7"/>
        <v>6</v>
      </c>
      <c r="AJ33" s="231">
        <f t="shared" si="8"/>
        <v>10.199999999999999</v>
      </c>
      <c r="AK33" s="231">
        <f t="shared" si="9"/>
        <v>12</v>
      </c>
      <c r="AL33" s="9"/>
    </row>
    <row r="34" spans="2:38" x14ac:dyDescent="0.35">
      <c r="B34" s="39">
        <v>0.91666666666666696</v>
      </c>
      <c r="C34" s="152">
        <f>IF($O$7=1,Values!C137,IF($O$7=2,Values!M137,Values!W137))</f>
        <v>4</v>
      </c>
      <c r="D34" s="153">
        <f>IF($O$7=1,Values!D137,IF($O$7=2,Values!N137,Values!X137))</f>
        <v>21</v>
      </c>
      <c r="E34" s="153">
        <f>IF($O$7=1,Values!E137,IF($O$7=2,Values!O137,Values!Y137))</f>
        <v>2</v>
      </c>
      <c r="F34" s="153">
        <f>IF($O$7=1,Values!F137,IF($O$7=2,Values!P137,Values!Z137))</f>
        <v>3</v>
      </c>
      <c r="G34" s="153">
        <f>IF($O$7=1,Values!G137,IF($O$7=2,Values!Q137,Values!AA137))</f>
        <v>4</v>
      </c>
      <c r="H34" s="153">
        <f>IF($O$7=1,Values!H137,IF($O$7=2,Values!R137,Values!AB137))</f>
        <v>28</v>
      </c>
      <c r="I34" s="154">
        <f>IF($O$7=1,Values!I137,IF($O$7=2,Values!S137,Values!AC137))</f>
        <v>1</v>
      </c>
      <c r="J34" s="154">
        <f>IF($O$7=1,Values!J137,IF($O$7=2,Values!T137,Values!AD137))</f>
        <v>6.8</v>
      </c>
      <c r="K34" s="154">
        <f>IF($O$7=1,Values!K137,IF($O$7=2,Values!U137,Values!AE137))</f>
        <v>9</v>
      </c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20">
        <v>0.91666666666666696</v>
      </c>
      <c r="AC34" s="54">
        <f t="shared" si="1"/>
        <v>4</v>
      </c>
      <c r="AD34" s="54">
        <f t="shared" si="2"/>
        <v>21</v>
      </c>
      <c r="AE34" s="54">
        <f t="shared" si="3"/>
        <v>2</v>
      </c>
      <c r="AF34" s="54">
        <f t="shared" si="4"/>
        <v>3</v>
      </c>
      <c r="AG34" s="54">
        <f t="shared" si="5"/>
        <v>4</v>
      </c>
      <c r="AH34" s="54">
        <f t="shared" si="6"/>
        <v>28</v>
      </c>
      <c r="AI34" s="54">
        <f t="shared" si="7"/>
        <v>1</v>
      </c>
      <c r="AJ34" s="231">
        <f t="shared" si="8"/>
        <v>6.8</v>
      </c>
      <c r="AK34" s="231">
        <f t="shared" si="9"/>
        <v>9</v>
      </c>
      <c r="AL34" s="9"/>
    </row>
    <row r="35" spans="2:38" x14ac:dyDescent="0.35">
      <c r="B35" s="39">
        <v>0.95833333333333337</v>
      </c>
      <c r="C35" s="152">
        <f>IF($O$7=1,Values!C138,IF($O$7=2,Values!M138,Values!W138))</f>
        <v>0</v>
      </c>
      <c r="D35" s="153">
        <f>IF($O$7=1,Values!D138,IF($O$7=2,Values!N138,Values!X138))</f>
        <v>1</v>
      </c>
      <c r="E35" s="153">
        <f>IF($O$7=1,Values!E138,IF($O$7=2,Values!O138,Values!Y138))</f>
        <v>1</v>
      </c>
      <c r="F35" s="153">
        <f>IF($O$7=1,Values!F138,IF($O$7=2,Values!P138,Values!Z138))</f>
        <v>2</v>
      </c>
      <c r="G35" s="153">
        <f>IF($O$7=1,Values!G138,IF($O$7=2,Values!Q138,Values!AA138))</f>
        <v>4</v>
      </c>
      <c r="H35" s="153">
        <f>IF($O$7=1,Values!H138,IF($O$7=2,Values!R138,Values!AB138))</f>
        <v>3</v>
      </c>
      <c r="I35" s="154">
        <f>IF($O$7=1,Values!I138,IF($O$7=2,Values!S138,Values!AC138))</f>
        <v>0</v>
      </c>
      <c r="J35" s="154">
        <f>IF($O$7=1,Values!J138,IF($O$7=2,Values!T138,Values!AD138))</f>
        <v>1.6</v>
      </c>
      <c r="K35" s="154">
        <f>IF($O$7=1,Values!K138,IF($O$7=2,Values!U138,Values!AE138))</f>
        <v>1.5714285714285714</v>
      </c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20">
        <v>0.95833333333333337</v>
      </c>
      <c r="AC35" s="54">
        <f t="shared" si="1"/>
        <v>0</v>
      </c>
      <c r="AD35" s="54">
        <f t="shared" si="2"/>
        <v>1</v>
      </c>
      <c r="AE35" s="54">
        <f t="shared" si="3"/>
        <v>1</v>
      </c>
      <c r="AF35" s="54">
        <f t="shared" si="4"/>
        <v>2</v>
      </c>
      <c r="AG35" s="54">
        <f t="shared" si="5"/>
        <v>4</v>
      </c>
      <c r="AH35" s="54">
        <f t="shared" si="6"/>
        <v>3</v>
      </c>
      <c r="AI35" s="54">
        <f t="shared" si="7"/>
        <v>0</v>
      </c>
      <c r="AJ35" s="231">
        <f t="shared" si="8"/>
        <v>1.6</v>
      </c>
      <c r="AK35" s="231">
        <f t="shared" si="9"/>
        <v>1.5714285714285701</v>
      </c>
      <c r="AL35" s="9"/>
    </row>
    <row r="36" spans="2:38" x14ac:dyDescent="0.35">
      <c r="B36" s="279" t="s">
        <v>35</v>
      </c>
      <c r="C36" s="280">
        <f>IF($O$7=1,Values!C139,IF($O$7=2,Values!M139,Values!W139))</f>
        <v>512</v>
      </c>
      <c r="D36" s="281">
        <f>IF($O$7=1,Values!D139,IF($O$7=2,Values!N139,Values!X139))</f>
        <v>616</v>
      </c>
      <c r="E36" s="281">
        <f>IF($O$7=1,Values!E139,IF($O$7=2,Values!O139,Values!Y139))</f>
        <v>636</v>
      </c>
      <c r="F36" s="281">
        <f>IF($O$7=1,Values!F139,IF($O$7=2,Values!P139,Values!Z139))</f>
        <v>650</v>
      </c>
      <c r="G36" s="281">
        <f>IF($O$7=1,Values!G139,IF($O$7=2,Values!Q139,Values!AA139))</f>
        <v>648</v>
      </c>
      <c r="H36" s="281">
        <f>IF($O$7=1,Values!H139,IF($O$7=2,Values!R139,Values!AB139))</f>
        <v>421</v>
      </c>
      <c r="I36" s="282">
        <f>IF($O$7=1,Values!I139,IF($O$7=2,Values!S139,Values!AC139))</f>
        <v>262</v>
      </c>
      <c r="J36" s="283">
        <f>IF($O$7=1,Values!J139,IF($O$7=2,Values!T139,Values!AD139))</f>
        <v>612.40000000000009</v>
      </c>
      <c r="K36" s="283">
        <f>IF($O$7=1,Values!K139,IF($O$7=2,Values!U139,Values!AE139))</f>
        <v>535</v>
      </c>
      <c r="L36" s="5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</row>
    <row r="37" spans="2:38" x14ac:dyDescent="0.35">
      <c r="B37" s="284" t="s">
        <v>36</v>
      </c>
      <c r="C37" s="285">
        <f>IF($O$7=1,Values!C140,IF($O$7=2,Values!M140,Values!W140))</f>
        <v>550</v>
      </c>
      <c r="D37" s="286">
        <f>IF($O$7=1,Values!D140,IF($O$7=2,Values!N140,Values!X140))</f>
        <v>677</v>
      </c>
      <c r="E37" s="286">
        <f>IF($O$7=1,Values!E140,IF($O$7=2,Values!O140,Values!Y140))</f>
        <v>709</v>
      </c>
      <c r="F37" s="286">
        <f>IF($O$7=1,Values!F140,IF($O$7=2,Values!P140,Values!Z140))</f>
        <v>693</v>
      </c>
      <c r="G37" s="286">
        <f>IF($O$7=1,Values!G140,IF($O$7=2,Values!Q140,Values!AA140))</f>
        <v>702</v>
      </c>
      <c r="H37" s="286">
        <f>IF($O$7=1,Values!H140,IF($O$7=2,Values!R140,Values!AB140))</f>
        <v>482</v>
      </c>
      <c r="I37" s="287">
        <f>IF($O$7=1,Values!I140,IF($O$7=2,Values!S140,Values!AC140))</f>
        <v>281</v>
      </c>
      <c r="J37" s="288">
        <f>IF($O$7=1,Values!J140,IF($O$7=2,Values!T140,Values!AD140))</f>
        <v>666.20000000000016</v>
      </c>
      <c r="K37" s="288">
        <f>IF($O$7=1,Values!K140,IF($O$7=2,Values!U140,Values!AE140))</f>
        <v>584.85714285714289</v>
      </c>
      <c r="L37" s="5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</row>
    <row r="38" spans="2:38" x14ac:dyDescent="0.35">
      <c r="B38" s="289" t="s">
        <v>37</v>
      </c>
      <c r="C38" s="290">
        <f>IF($O$7=1,Values!C141,IF($O$7=2,Values!M141,Values!W141))</f>
        <v>554</v>
      </c>
      <c r="D38" s="291">
        <f>IF($O$7=1,Values!D141,IF($O$7=2,Values!N141,Values!X141))</f>
        <v>699</v>
      </c>
      <c r="E38" s="291">
        <f>IF($O$7=1,Values!E141,IF($O$7=2,Values!O141,Values!Y141))</f>
        <v>712</v>
      </c>
      <c r="F38" s="291">
        <f>IF($O$7=1,Values!F141,IF($O$7=2,Values!P141,Values!Z141))</f>
        <v>698</v>
      </c>
      <c r="G38" s="291">
        <f>IF($O$7=1,Values!G141,IF($O$7=2,Values!Q141,Values!AA141))</f>
        <v>710</v>
      </c>
      <c r="H38" s="291">
        <f>IF($O$7=1,Values!H141,IF($O$7=2,Values!R141,Values!AB141))</f>
        <v>513</v>
      </c>
      <c r="I38" s="292">
        <f>IF($O$7=1,Values!I141,IF($O$7=2,Values!S141,Values!AC141))</f>
        <v>282</v>
      </c>
      <c r="J38" s="293">
        <f>IF($O$7=1,Values!J141,IF($O$7=2,Values!T141,Values!AD141))</f>
        <v>674.60000000000014</v>
      </c>
      <c r="K38" s="293">
        <f>IF($O$7=1,Values!K141,IF($O$7=2,Values!U141,Values!AE141))</f>
        <v>595.42857142857144</v>
      </c>
      <c r="L38" s="5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</row>
    <row r="39" spans="2:38" x14ac:dyDescent="0.35">
      <c r="B39" s="294" t="s">
        <v>38</v>
      </c>
      <c r="C39" s="295">
        <f>IF($O$7=1,Values!C142,IF($O$7=2,Values!M142,Values!W142))</f>
        <v>561</v>
      </c>
      <c r="D39" s="296">
        <f>IF($O$7=1,Values!D142,IF($O$7=2,Values!N142,Values!X142))</f>
        <v>703</v>
      </c>
      <c r="E39" s="296">
        <f>IF($O$7=1,Values!E142,IF($O$7=2,Values!O142,Values!Y142))</f>
        <v>713</v>
      </c>
      <c r="F39" s="296">
        <f>IF($O$7=1,Values!F142,IF($O$7=2,Values!P142,Values!Z142))</f>
        <v>700</v>
      </c>
      <c r="G39" s="296">
        <f>IF($O$7=1,Values!G142,IF($O$7=2,Values!Q142,Values!AA142))</f>
        <v>712</v>
      </c>
      <c r="H39" s="296">
        <f>IF($O$7=1,Values!H142,IF($O$7=2,Values!R142,Values!AB142))</f>
        <v>515</v>
      </c>
      <c r="I39" s="297">
        <f>IF($O$7=1,Values!I142,IF($O$7=2,Values!S142,Values!AC142))</f>
        <v>286</v>
      </c>
      <c r="J39" s="298">
        <f>IF($O$7=1,Values!J142,IF($O$7=2,Values!T142,Values!AD142))</f>
        <v>677.80000000000007</v>
      </c>
      <c r="K39" s="298">
        <f>IF($O$7=1,Values!K142,IF($O$7=2,Values!U142,Values!AE142))</f>
        <v>598.57142857142867</v>
      </c>
      <c r="L39" s="5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</row>
    <row r="40" spans="2:38" x14ac:dyDescent="0.35">
      <c r="B40" s="11"/>
      <c r="J40" s="7"/>
      <c r="K40" s="7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</row>
    <row r="41" spans="2:38" x14ac:dyDescent="0.35">
      <c r="B41" s="11"/>
      <c r="J41" s="7"/>
      <c r="K41" s="7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</row>
    <row r="42" spans="2:38" x14ac:dyDescent="0.35">
      <c r="B42" s="11"/>
      <c r="J42" s="7"/>
      <c r="K42" s="7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</row>
    <row r="43" spans="2:38" x14ac:dyDescent="0.35">
      <c r="B43" s="11"/>
      <c r="J43" s="7"/>
      <c r="K43" s="7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</row>
    <row r="44" spans="2:38" x14ac:dyDescent="0.35">
      <c r="B44" s="11"/>
      <c r="J44" s="7"/>
      <c r="K44" s="7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</row>
    <row r="45" spans="2:38" x14ac:dyDescent="0.35">
      <c r="B45" s="11"/>
      <c r="J45" s="7"/>
      <c r="K45" s="7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</row>
    <row r="46" spans="2:38" x14ac:dyDescent="0.35">
      <c r="B46" s="11"/>
      <c r="J46" s="7"/>
      <c r="K46" s="7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</row>
    <row r="47" spans="2:38" x14ac:dyDescent="0.35">
      <c r="B47" s="11"/>
      <c r="J47" s="7"/>
      <c r="K47" s="7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</row>
    <row r="48" spans="2:38" x14ac:dyDescent="0.35">
      <c r="B48" s="11"/>
      <c r="J48" s="7"/>
      <c r="K48" s="7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</row>
    <row r="49" spans="2:38" x14ac:dyDescent="0.35">
      <c r="B49" s="11"/>
      <c r="J49" s="7"/>
      <c r="K49" s="7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</row>
    <row r="50" spans="2:38" x14ac:dyDescent="0.35">
      <c r="B50" s="11"/>
      <c r="J50" s="7"/>
      <c r="K50" s="7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</row>
    <row r="51" spans="2:38" x14ac:dyDescent="0.35">
      <c r="B51" s="11"/>
      <c r="J51" s="7"/>
      <c r="K51" s="7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</row>
    <row r="52" spans="2:38" x14ac:dyDescent="0.35">
      <c r="B52" s="11"/>
      <c r="J52" s="7"/>
      <c r="K52" s="7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</row>
    <row r="53" spans="2:38" x14ac:dyDescent="0.35">
      <c r="B53" s="11"/>
      <c r="J53" s="7"/>
      <c r="K53" s="7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</row>
    <row r="54" spans="2:38" x14ac:dyDescent="0.35">
      <c r="B54" s="11"/>
      <c r="J54" s="7"/>
      <c r="K54" s="7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</row>
    <row r="55" spans="2:38" x14ac:dyDescent="0.35">
      <c r="B55" s="11"/>
      <c r="J55" s="7"/>
      <c r="K55" s="7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</row>
    <row r="56" spans="2:38" x14ac:dyDescent="0.35">
      <c r="B56" s="11"/>
      <c r="J56" s="7"/>
      <c r="K56" s="7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</row>
    <row r="57" spans="2:38" x14ac:dyDescent="0.35">
      <c r="B57" s="11"/>
      <c r="J57" s="7"/>
      <c r="K57" s="7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</row>
    <row r="58" spans="2:38" x14ac:dyDescent="0.35">
      <c r="B58" s="11"/>
      <c r="J58" s="7"/>
      <c r="K58" s="7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</row>
    <row r="59" spans="2:38" x14ac:dyDescent="0.35">
      <c r="B59" s="11"/>
      <c r="J59" s="7"/>
      <c r="K59" s="7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</row>
    <row r="60" spans="2:38" x14ac:dyDescent="0.35">
      <c r="B60" s="11"/>
      <c r="J60" s="7"/>
      <c r="K60" s="7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</row>
    <row r="61" spans="2:38" x14ac:dyDescent="0.35">
      <c r="B61" s="11"/>
      <c r="J61" s="7"/>
      <c r="K61" s="7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</row>
    <row r="62" spans="2:38" x14ac:dyDescent="0.35">
      <c r="B62" s="11"/>
      <c r="J62" s="7"/>
      <c r="K62" s="7"/>
    </row>
    <row r="63" spans="2:38" x14ac:dyDescent="0.35">
      <c r="B63" s="11"/>
      <c r="J63" s="7"/>
      <c r="K63" s="7"/>
    </row>
    <row r="64" spans="2:38" x14ac:dyDescent="0.35">
      <c r="B64" s="11"/>
      <c r="J64" s="7"/>
      <c r="K64" s="7"/>
    </row>
    <row r="65" spans="2:11" x14ac:dyDescent="0.35">
      <c r="B65" s="11"/>
      <c r="J65" s="7"/>
      <c r="K65" s="7"/>
    </row>
    <row r="66" spans="2:11" x14ac:dyDescent="0.35">
      <c r="B66" s="11"/>
      <c r="J66" s="7"/>
      <c r="K66" s="7"/>
    </row>
    <row r="67" spans="2:11" x14ac:dyDescent="0.35">
      <c r="B67" s="11"/>
      <c r="J67" s="7"/>
      <c r="K67" s="7"/>
    </row>
    <row r="68" spans="2:11" x14ac:dyDescent="0.35">
      <c r="B68" s="11"/>
      <c r="J68" s="7"/>
      <c r="K68" s="7"/>
    </row>
    <row r="69" spans="2:11" x14ac:dyDescent="0.35">
      <c r="B69" s="11"/>
      <c r="J69" s="7"/>
      <c r="K69" s="7"/>
    </row>
    <row r="70" spans="2:11" x14ac:dyDescent="0.35">
      <c r="B70" s="11"/>
      <c r="J70" s="7"/>
      <c r="K70" s="7"/>
    </row>
    <row r="71" spans="2:11" x14ac:dyDescent="0.35">
      <c r="B71" s="11"/>
      <c r="J71" s="7"/>
      <c r="K71" s="7"/>
    </row>
    <row r="72" spans="2:11" x14ac:dyDescent="0.35">
      <c r="B72" s="11"/>
      <c r="J72" s="7"/>
      <c r="K72" s="7"/>
    </row>
    <row r="73" spans="2:11" x14ac:dyDescent="0.35">
      <c r="B73" s="11"/>
      <c r="J73" s="7"/>
      <c r="K73" s="7"/>
    </row>
    <row r="74" spans="2:11" x14ac:dyDescent="0.35">
      <c r="B74" s="11"/>
      <c r="J74" s="7"/>
      <c r="K74" s="7"/>
    </row>
    <row r="75" spans="2:11" x14ac:dyDescent="0.35">
      <c r="B75" s="11"/>
      <c r="J75" s="7"/>
      <c r="K75" s="7"/>
    </row>
    <row r="76" spans="2:11" x14ac:dyDescent="0.35">
      <c r="B76" s="11"/>
      <c r="J76" s="7"/>
      <c r="K76" s="7"/>
    </row>
    <row r="77" spans="2:11" x14ac:dyDescent="0.35">
      <c r="B77" s="11"/>
      <c r="J77" s="7"/>
      <c r="K77" s="7"/>
    </row>
    <row r="78" spans="2:11" x14ac:dyDescent="0.35">
      <c r="B78" s="11"/>
      <c r="J78" s="7"/>
      <c r="K78" s="7"/>
    </row>
    <row r="79" spans="2:11" x14ac:dyDescent="0.35">
      <c r="B79" s="11"/>
      <c r="J79" s="7"/>
      <c r="K79" s="7"/>
    </row>
    <row r="80" spans="2:11" x14ac:dyDescent="0.35">
      <c r="B80" s="11"/>
      <c r="J80" s="7"/>
      <c r="K80" s="7"/>
    </row>
    <row r="81" spans="2:11" x14ac:dyDescent="0.35">
      <c r="B81" s="11"/>
      <c r="J81" s="7"/>
      <c r="K81" s="7"/>
    </row>
    <row r="82" spans="2:11" x14ac:dyDescent="0.35">
      <c r="B82" s="11"/>
      <c r="J82" s="7"/>
      <c r="K82" s="7"/>
    </row>
    <row r="83" spans="2:11" x14ac:dyDescent="0.35">
      <c r="B83" s="11"/>
      <c r="J83" s="7"/>
      <c r="K83" s="7"/>
    </row>
    <row r="84" spans="2:11" x14ac:dyDescent="0.35">
      <c r="B84" s="11"/>
      <c r="J84" s="7"/>
      <c r="K84" s="7"/>
    </row>
    <row r="85" spans="2:11" x14ac:dyDescent="0.35">
      <c r="B85" s="11"/>
      <c r="J85" s="7"/>
      <c r="K85" s="7"/>
    </row>
    <row r="86" spans="2:11" x14ac:dyDescent="0.35">
      <c r="B86" s="11"/>
      <c r="J86" s="7"/>
      <c r="K86" s="7"/>
    </row>
    <row r="87" spans="2:11" x14ac:dyDescent="0.35">
      <c r="B87" s="11"/>
      <c r="J87" s="7"/>
      <c r="K87" s="7"/>
    </row>
    <row r="88" spans="2:11" x14ac:dyDescent="0.35">
      <c r="B88" s="11"/>
      <c r="J88" s="7"/>
      <c r="K88" s="7"/>
    </row>
    <row r="89" spans="2:11" x14ac:dyDescent="0.35">
      <c r="B89" s="11"/>
      <c r="J89" s="7"/>
      <c r="K89" s="7"/>
    </row>
    <row r="90" spans="2:11" x14ac:dyDescent="0.35">
      <c r="B90" s="11"/>
      <c r="J90" s="7"/>
      <c r="K90" s="7"/>
    </row>
    <row r="91" spans="2:11" x14ac:dyDescent="0.35">
      <c r="B91" s="11"/>
      <c r="J91" s="7"/>
      <c r="K91" s="7"/>
    </row>
    <row r="92" spans="2:11" x14ac:dyDescent="0.35">
      <c r="B92" s="11"/>
      <c r="J92" s="7"/>
      <c r="K92" s="7"/>
    </row>
    <row r="93" spans="2:11" x14ac:dyDescent="0.35">
      <c r="B93" s="11"/>
      <c r="J93" s="7"/>
      <c r="K93" s="7"/>
    </row>
    <row r="94" spans="2:11" x14ac:dyDescent="0.35">
      <c r="B94" s="11"/>
      <c r="J94" s="7"/>
      <c r="K94" s="7"/>
    </row>
    <row r="95" spans="2:11" x14ac:dyDescent="0.35">
      <c r="B95" s="11"/>
      <c r="J95" s="7"/>
      <c r="K95" s="7"/>
    </row>
    <row r="96" spans="2:11" x14ac:dyDescent="0.35">
      <c r="B96" s="11"/>
      <c r="J96" s="7"/>
      <c r="K96" s="7"/>
    </row>
    <row r="97" spans="2:11" x14ac:dyDescent="0.35">
      <c r="B97" s="11"/>
      <c r="J97" s="7"/>
      <c r="K97" s="7"/>
    </row>
    <row r="98" spans="2:11" x14ac:dyDescent="0.35">
      <c r="B98" s="11"/>
      <c r="J98" s="7"/>
      <c r="K98" s="7"/>
    </row>
    <row r="99" spans="2:11" x14ac:dyDescent="0.35">
      <c r="B99" s="11"/>
      <c r="J99" s="7"/>
      <c r="K99" s="7"/>
    </row>
    <row r="100" spans="2:11" x14ac:dyDescent="0.35">
      <c r="B100" s="11"/>
      <c r="J100" s="7"/>
      <c r="K100" s="7"/>
    </row>
    <row r="101" spans="2:11" x14ac:dyDescent="0.35">
      <c r="B101" s="11"/>
      <c r="J101" s="7"/>
      <c r="K101" s="7"/>
    </row>
    <row r="102" spans="2:11" x14ac:dyDescent="0.35">
      <c r="B102" s="11"/>
      <c r="J102" s="7"/>
      <c r="K102" s="7"/>
    </row>
    <row r="103" spans="2:11" x14ac:dyDescent="0.35">
      <c r="B103" s="11"/>
      <c r="J103" s="7"/>
      <c r="K103" s="7"/>
    </row>
    <row r="104" spans="2:11" x14ac:dyDescent="0.35">
      <c r="B104" s="11"/>
      <c r="J104" s="7"/>
      <c r="K104" s="7"/>
    </row>
    <row r="105" spans="2:11" x14ac:dyDescent="0.35">
      <c r="B105" s="11"/>
      <c r="J105" s="7"/>
      <c r="K105" s="7"/>
    </row>
    <row r="106" spans="2:11" x14ac:dyDescent="0.35">
      <c r="B106" s="11"/>
      <c r="J106" s="7"/>
      <c r="K106" s="7"/>
    </row>
    <row r="107" spans="2:11" x14ac:dyDescent="0.35">
      <c r="B107" s="11"/>
      <c r="J107" s="7"/>
      <c r="K107" s="7"/>
    </row>
    <row r="108" spans="2:11" x14ac:dyDescent="0.35">
      <c r="B108" s="11"/>
    </row>
    <row r="109" spans="2:11" x14ac:dyDescent="0.35">
      <c r="B109" s="11"/>
    </row>
    <row r="110" spans="2:11" x14ac:dyDescent="0.35">
      <c r="B110" s="11"/>
    </row>
    <row r="111" spans="2:11" x14ac:dyDescent="0.35">
      <c r="B111" s="11"/>
    </row>
    <row r="112" spans="2:11" x14ac:dyDescent="0.35">
      <c r="B112" s="11"/>
    </row>
    <row r="113" spans="2:2" x14ac:dyDescent="0.35">
      <c r="B113" s="11"/>
    </row>
    <row r="114" spans="2:2" x14ac:dyDescent="0.35">
      <c r="B114" s="11"/>
    </row>
    <row r="115" spans="2:2" x14ac:dyDescent="0.35">
      <c r="B115" s="11"/>
    </row>
    <row r="116" spans="2:2" x14ac:dyDescent="0.35">
      <c r="B116" s="11"/>
    </row>
    <row r="117" spans="2:2" x14ac:dyDescent="0.35">
      <c r="B117" s="11"/>
    </row>
    <row r="118" spans="2:2" x14ac:dyDescent="0.35">
      <c r="B118" s="11"/>
    </row>
    <row r="119" spans="2:2" x14ac:dyDescent="0.35">
      <c r="B119" s="11"/>
    </row>
    <row r="120" spans="2:2" x14ac:dyDescent="0.35">
      <c r="B120" s="11"/>
    </row>
    <row r="121" spans="2:2" x14ac:dyDescent="0.35">
      <c r="B121" s="11"/>
    </row>
    <row r="122" spans="2:2" x14ac:dyDescent="0.35">
      <c r="B122" s="11"/>
    </row>
    <row r="123" spans="2:2" x14ac:dyDescent="0.35">
      <c r="B123" s="11"/>
    </row>
    <row r="124" spans="2:2" x14ac:dyDescent="0.35">
      <c r="B124" s="11"/>
    </row>
    <row r="129" spans="2:3" x14ac:dyDescent="0.35">
      <c r="B129" s="11"/>
      <c r="C129" s="6"/>
    </row>
    <row r="130" spans="2:3" x14ac:dyDescent="0.35">
      <c r="B130" s="11"/>
    </row>
    <row r="131" spans="2:3" x14ac:dyDescent="0.35">
      <c r="B131" s="11"/>
    </row>
    <row r="132" spans="2:3" x14ac:dyDescent="0.35">
      <c r="B132" s="11"/>
    </row>
    <row r="133" spans="2:3" x14ac:dyDescent="0.35">
      <c r="B133" s="11"/>
    </row>
    <row r="134" spans="2:3" x14ac:dyDescent="0.35">
      <c r="B134" s="11"/>
    </row>
    <row r="135" spans="2:3" x14ac:dyDescent="0.35">
      <c r="B135" s="11"/>
    </row>
    <row r="136" spans="2:3" x14ac:dyDescent="0.35">
      <c r="B136" s="11"/>
    </row>
    <row r="137" spans="2:3" x14ac:dyDescent="0.35">
      <c r="B137" s="11"/>
    </row>
    <row r="138" spans="2:3" x14ac:dyDescent="0.35">
      <c r="B138" s="11"/>
    </row>
    <row r="139" spans="2:3" x14ac:dyDescent="0.35">
      <c r="B139" s="11"/>
    </row>
    <row r="140" spans="2:3" x14ac:dyDescent="0.35">
      <c r="B140" s="11"/>
    </row>
    <row r="141" spans="2:3" x14ac:dyDescent="0.35">
      <c r="B141" s="11"/>
    </row>
    <row r="142" spans="2:3" x14ac:dyDescent="0.35">
      <c r="B142" s="11"/>
    </row>
    <row r="143" spans="2:3" x14ac:dyDescent="0.35">
      <c r="B143" s="11"/>
    </row>
    <row r="144" spans="2:3" x14ac:dyDescent="0.35">
      <c r="B144" s="11"/>
    </row>
    <row r="145" spans="2:3" x14ac:dyDescent="0.35">
      <c r="B145" s="11"/>
    </row>
    <row r="146" spans="2:3" x14ac:dyDescent="0.35">
      <c r="B146" s="11"/>
    </row>
    <row r="147" spans="2:3" x14ac:dyDescent="0.35">
      <c r="B147" s="11"/>
    </row>
    <row r="148" spans="2:3" x14ac:dyDescent="0.35">
      <c r="B148" s="11"/>
    </row>
    <row r="149" spans="2:3" x14ac:dyDescent="0.35">
      <c r="B149" s="11"/>
    </row>
    <row r="150" spans="2:3" x14ac:dyDescent="0.35">
      <c r="B150" s="11"/>
    </row>
    <row r="151" spans="2:3" x14ac:dyDescent="0.35">
      <c r="B151" s="11"/>
    </row>
    <row r="152" spans="2:3" x14ac:dyDescent="0.35">
      <c r="B152" s="11"/>
    </row>
    <row r="153" spans="2:3" x14ac:dyDescent="0.35">
      <c r="B153" s="11"/>
    </row>
    <row r="158" spans="2:3" x14ac:dyDescent="0.35">
      <c r="B158" s="11"/>
      <c r="C158" s="6"/>
    </row>
    <row r="159" spans="2:3" x14ac:dyDescent="0.35">
      <c r="B159" s="11"/>
    </row>
    <row r="160" spans="2:3" x14ac:dyDescent="0.35">
      <c r="B160" s="11"/>
    </row>
    <row r="161" spans="2:2" x14ac:dyDescent="0.35">
      <c r="B161" s="11"/>
    </row>
    <row r="162" spans="2:2" x14ac:dyDescent="0.35">
      <c r="B162" s="11"/>
    </row>
    <row r="163" spans="2:2" x14ac:dyDescent="0.35">
      <c r="B163" s="11"/>
    </row>
    <row r="164" spans="2:2" x14ac:dyDescent="0.35">
      <c r="B164" s="11"/>
    </row>
    <row r="165" spans="2:2" x14ac:dyDescent="0.35">
      <c r="B165" s="11"/>
    </row>
    <row r="166" spans="2:2" x14ac:dyDescent="0.35">
      <c r="B166" s="11"/>
    </row>
    <row r="167" spans="2:2" x14ac:dyDescent="0.35">
      <c r="B167" s="11"/>
    </row>
    <row r="168" spans="2:2" x14ac:dyDescent="0.35">
      <c r="B168" s="11"/>
    </row>
    <row r="169" spans="2:2" x14ac:dyDescent="0.35">
      <c r="B169" s="11"/>
    </row>
    <row r="170" spans="2:2" x14ac:dyDescent="0.35">
      <c r="B170" s="11"/>
    </row>
    <row r="171" spans="2:2" x14ac:dyDescent="0.35">
      <c r="B171" s="11"/>
    </row>
    <row r="172" spans="2:2" x14ac:dyDescent="0.35">
      <c r="B172" s="11"/>
    </row>
    <row r="173" spans="2:2" x14ac:dyDescent="0.35">
      <c r="B173" s="11"/>
    </row>
    <row r="174" spans="2:2" x14ac:dyDescent="0.35">
      <c r="B174" s="11"/>
    </row>
    <row r="175" spans="2:2" x14ac:dyDescent="0.35">
      <c r="B175" s="11"/>
    </row>
    <row r="176" spans="2:2" x14ac:dyDescent="0.35">
      <c r="B176" s="11"/>
    </row>
    <row r="177" spans="2:3" x14ac:dyDescent="0.35">
      <c r="B177" s="11"/>
    </row>
    <row r="178" spans="2:3" x14ac:dyDescent="0.35">
      <c r="B178" s="11"/>
    </row>
    <row r="179" spans="2:3" x14ac:dyDescent="0.35">
      <c r="B179" s="11"/>
    </row>
    <row r="180" spans="2:3" x14ac:dyDescent="0.35">
      <c r="B180" s="11"/>
    </row>
    <row r="181" spans="2:3" x14ac:dyDescent="0.35">
      <c r="B181" s="11"/>
    </row>
    <row r="182" spans="2:3" x14ac:dyDescent="0.35">
      <c r="B182" s="11"/>
    </row>
    <row r="187" spans="2:3" x14ac:dyDescent="0.35">
      <c r="B187" s="11"/>
      <c r="C187" s="6"/>
    </row>
    <row r="188" spans="2:3" x14ac:dyDescent="0.35">
      <c r="B188" s="11"/>
    </row>
    <row r="189" spans="2:3" x14ac:dyDescent="0.35">
      <c r="B189" s="11"/>
    </row>
    <row r="190" spans="2:3" x14ac:dyDescent="0.35">
      <c r="B190" s="11"/>
    </row>
    <row r="191" spans="2:3" x14ac:dyDescent="0.35">
      <c r="B191" s="11"/>
    </row>
    <row r="192" spans="2:3" x14ac:dyDescent="0.35">
      <c r="B192" s="11"/>
    </row>
    <row r="193" spans="2:2" x14ac:dyDescent="0.35">
      <c r="B193" s="11"/>
    </row>
    <row r="194" spans="2:2" x14ac:dyDescent="0.35">
      <c r="B194" s="11"/>
    </row>
    <row r="195" spans="2:2" x14ac:dyDescent="0.35">
      <c r="B195" s="11"/>
    </row>
    <row r="196" spans="2:2" x14ac:dyDescent="0.35">
      <c r="B196" s="11"/>
    </row>
    <row r="197" spans="2:2" x14ac:dyDescent="0.35">
      <c r="B197" s="11"/>
    </row>
    <row r="198" spans="2:2" x14ac:dyDescent="0.35">
      <c r="B198" s="11"/>
    </row>
    <row r="199" spans="2:2" x14ac:dyDescent="0.35">
      <c r="B199" s="11"/>
    </row>
    <row r="200" spans="2:2" x14ac:dyDescent="0.35">
      <c r="B200" s="11"/>
    </row>
    <row r="201" spans="2:2" x14ac:dyDescent="0.35">
      <c r="B201" s="11"/>
    </row>
    <row r="202" spans="2:2" x14ac:dyDescent="0.35">
      <c r="B202" s="11"/>
    </row>
    <row r="203" spans="2:2" x14ac:dyDescent="0.35">
      <c r="B203" s="11"/>
    </row>
    <row r="204" spans="2:2" x14ac:dyDescent="0.35">
      <c r="B204" s="11"/>
    </row>
    <row r="205" spans="2:2" x14ac:dyDescent="0.35">
      <c r="B205" s="11"/>
    </row>
    <row r="206" spans="2:2" x14ac:dyDescent="0.35">
      <c r="B206" s="11"/>
    </row>
    <row r="207" spans="2:2" x14ac:dyDescent="0.35">
      <c r="B207" s="11"/>
    </row>
    <row r="208" spans="2:2" x14ac:dyDescent="0.35">
      <c r="B208" s="11"/>
    </row>
    <row r="209" spans="2:2" x14ac:dyDescent="0.35">
      <c r="B209" s="11"/>
    </row>
    <row r="210" spans="2:2" x14ac:dyDescent="0.35">
      <c r="B210" s="11"/>
    </row>
  </sheetData>
  <mergeCells count="8">
    <mergeCell ref="J4:P4"/>
    <mergeCell ref="J3:P3"/>
    <mergeCell ref="J2:P2"/>
    <mergeCell ref="C9:K9"/>
    <mergeCell ref="B10:B11"/>
    <mergeCell ref="J10:J11"/>
    <mergeCell ref="K10:K11"/>
    <mergeCell ref="J5:P5"/>
  </mergeCells>
  <conditionalFormatting sqref="C12:K23">
    <cfRule type="expression" dxfId="3" priority="2">
      <formula>VALUE(0&amp;SUBSTITUTE(C12,"*",""))=MAX(AC$12:AC$23)</formula>
    </cfRule>
  </conditionalFormatting>
  <conditionalFormatting sqref="C24:K35">
    <cfRule type="expression" dxfId="2" priority="1">
      <formula>VALUE(0&amp;SUBSTITUTE(C24,"*",""))=MAX(AC$24:AC$35)</formula>
    </cfRule>
  </conditionalFormatting>
  <conditionalFormatting sqref="L12:L35">
    <cfRule type="cellIs" dxfId="1" priority="5" operator="equal">
      <formula>"-"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Drop Down 1">
              <controlPr defaultSize="0" autoLine="0" autoPict="0">
                <anchor moveWithCells="1">
                  <from>
                    <xdr:col>1</xdr:col>
                    <xdr:colOff>584200</xdr:colOff>
                    <xdr:row>7</xdr:row>
                    <xdr:rowOff>69850</xdr:rowOff>
                  </from>
                  <to>
                    <xdr:col>4</xdr:col>
                    <xdr:colOff>76200</xdr:colOff>
                    <xdr:row>7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F281"/>
  <sheetViews>
    <sheetView topLeftCell="B1" zoomScale="85" zoomScaleNormal="85" workbookViewId="0">
      <pane ySplit="15" topLeftCell="A16" activePane="bottomLeft" state="frozen"/>
      <selection pane="bottomLeft" activeCell="B16" sqref="B16"/>
    </sheetView>
  </sheetViews>
  <sheetFormatPr defaultColWidth="9.1796875" defaultRowHeight="14.5" x14ac:dyDescent="0.35"/>
  <cols>
    <col min="1" max="1" width="9.1796875" style="1" hidden="1" customWidth="1"/>
    <col min="2" max="2" width="10.54296875" style="1" customWidth="1"/>
    <col min="3" max="4" width="6.54296875" style="1" customWidth="1"/>
    <col min="5" max="16" width="6.7265625" style="1" customWidth="1"/>
    <col min="17" max="17" width="1.54296875" style="1" customWidth="1"/>
    <col min="18" max="18" width="6.453125" style="1" customWidth="1"/>
    <col min="19" max="19" width="7.54296875" style="1" customWidth="1"/>
    <col min="20" max="20" width="8" style="1" customWidth="1"/>
    <col min="21" max="21" width="7.54296875" style="1" customWidth="1"/>
    <col min="22" max="22" width="8.453125" style="1" customWidth="1"/>
    <col min="23" max="28" width="7.54296875" style="1" customWidth="1"/>
    <col min="29" max="29" width="11.54296875" style="1" customWidth="1"/>
    <col min="30" max="30" width="7.54296875" style="1" customWidth="1"/>
    <col min="31" max="31" width="2.26953125" style="1" customWidth="1"/>
    <col min="32" max="32" width="6.453125" style="1" customWidth="1"/>
    <col min="33" max="44" width="7.54296875" style="1" customWidth="1"/>
    <col min="45" max="48" width="9.1796875" style="1"/>
    <col min="49" max="49" width="46.7265625" style="1" bestFit="1" customWidth="1"/>
    <col min="50" max="16384" width="9.1796875" style="1"/>
  </cols>
  <sheetData>
    <row r="1" spans="2:58" ht="13.5" customHeight="1" x14ac:dyDescent="0.35">
      <c r="B1" s="10"/>
      <c r="O1" s="271"/>
      <c r="P1" s="271"/>
      <c r="Q1" s="271"/>
      <c r="R1" s="46"/>
      <c r="S1" s="46"/>
      <c r="T1" s="46"/>
      <c r="U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9" t="s">
        <v>8</v>
      </c>
      <c r="BA1" s="9" t="str">
        <f>Dashboard!G10</f>
        <v>Northbound</v>
      </c>
      <c r="BB1" s="46"/>
      <c r="BC1" s="98"/>
      <c r="BD1" s="98"/>
    </row>
    <row r="2" spans="2:58" ht="13.5" customHeight="1" x14ac:dyDescent="0.35">
      <c r="B2" s="10"/>
      <c r="L2" s="3" t="s">
        <v>1</v>
      </c>
      <c r="M2" s="433">
        <f>Dashboard!$U$2</f>
        <v>0</v>
      </c>
      <c r="N2" s="433"/>
      <c r="O2" s="433"/>
      <c r="P2" s="433"/>
      <c r="Q2" s="433"/>
      <c r="R2" s="433"/>
      <c r="S2" s="433"/>
      <c r="T2" s="433"/>
      <c r="U2" s="356"/>
      <c r="V2" s="356"/>
      <c r="W2" s="356"/>
      <c r="X2" s="356"/>
      <c r="Y2" s="356"/>
      <c r="Z2" s="356"/>
      <c r="AA2" s="356"/>
      <c r="AB2" s="356"/>
      <c r="AC2" s="356"/>
      <c r="AJ2" s="46"/>
      <c r="AK2" s="46"/>
      <c r="AL2" s="46"/>
      <c r="AM2" s="46"/>
      <c r="AN2" s="46"/>
      <c r="AO2" s="9"/>
      <c r="AP2" s="9"/>
      <c r="AQ2" s="9"/>
      <c r="AR2" s="46"/>
      <c r="AS2" s="46"/>
      <c r="AT2" s="46"/>
      <c r="AU2" s="46"/>
      <c r="AV2" s="46"/>
      <c r="AW2" s="46"/>
      <c r="AX2" s="46"/>
      <c r="AY2" s="46"/>
      <c r="AZ2" s="9" t="s">
        <v>9</v>
      </c>
      <c r="BA2" s="9" t="str">
        <f>Dashboard!G11</f>
        <v>Southbound</v>
      </c>
      <c r="BB2" s="46"/>
      <c r="BC2" s="47"/>
      <c r="BD2" s="47"/>
      <c r="BE2" s="47"/>
    </row>
    <row r="3" spans="2:58" ht="13.5" customHeight="1" x14ac:dyDescent="0.35">
      <c r="B3" s="10"/>
      <c r="L3" s="3" t="s">
        <v>2</v>
      </c>
      <c r="M3" s="433" t="str">
        <f>Dashboard!$U$3</f>
        <v>SS1273 Ditton Priors Shropshire</v>
      </c>
      <c r="N3" s="433"/>
      <c r="O3" s="433"/>
      <c r="P3" s="433"/>
      <c r="Q3" s="433"/>
      <c r="R3" s="433"/>
      <c r="S3" s="433"/>
      <c r="T3" s="433"/>
      <c r="U3" s="458"/>
      <c r="V3" s="458"/>
      <c r="W3" s="458"/>
      <c r="X3" s="458"/>
      <c r="Y3" s="458"/>
      <c r="Z3" s="458"/>
      <c r="AA3" s="458"/>
      <c r="AB3" s="458"/>
      <c r="AC3" s="47"/>
      <c r="AJ3" s="46"/>
      <c r="AK3" s="46"/>
      <c r="AL3" s="46"/>
      <c r="AM3" s="46"/>
      <c r="AN3" s="46"/>
      <c r="AO3" s="9"/>
      <c r="AP3" s="9"/>
      <c r="AQ3" s="9"/>
      <c r="AR3" s="46"/>
      <c r="AS3" s="46"/>
      <c r="AT3" s="46"/>
      <c r="AU3" s="46"/>
      <c r="AV3" s="46"/>
      <c r="AW3" s="46"/>
      <c r="AX3" s="46"/>
      <c r="AY3" s="46"/>
      <c r="AZ3" s="9" t="s">
        <v>10</v>
      </c>
      <c r="BA3" s="9" t="str">
        <f>Dashboard!G12</f>
        <v>Combined</v>
      </c>
      <c r="BB3" s="46"/>
      <c r="BC3" s="99"/>
      <c r="BD3" s="99"/>
      <c r="BE3" s="99"/>
    </row>
    <row r="4" spans="2:58" ht="13.5" customHeight="1" x14ac:dyDescent="0.35">
      <c r="B4" s="10"/>
      <c r="L4" s="3" t="s">
        <v>3</v>
      </c>
      <c r="M4" s="433" t="str">
        <f>Dashboard!$U$4</f>
        <v>01 - Station Road</v>
      </c>
      <c r="N4" s="433"/>
      <c r="O4" s="433"/>
      <c r="P4" s="433"/>
      <c r="Q4" s="433"/>
      <c r="R4" s="433"/>
      <c r="S4" s="433"/>
      <c r="T4" s="433"/>
      <c r="U4" s="272"/>
      <c r="V4" s="272"/>
      <c r="W4" s="272"/>
      <c r="X4" s="272"/>
      <c r="Y4" s="272"/>
      <c r="Z4" s="272"/>
      <c r="AA4" s="457"/>
      <c r="AB4" s="457"/>
      <c r="AC4" s="273"/>
      <c r="AJ4" s="46"/>
      <c r="AK4" s="46"/>
      <c r="AL4" s="46"/>
      <c r="AM4" s="46"/>
      <c r="AN4" s="46"/>
      <c r="AO4" s="9">
        <v>1</v>
      </c>
      <c r="AP4" s="9">
        <v>3</v>
      </c>
      <c r="AQ4" s="9"/>
      <c r="AR4" s="46"/>
      <c r="AS4" s="46"/>
      <c r="AT4" s="46"/>
      <c r="AU4" s="46"/>
      <c r="AV4" s="46"/>
      <c r="AW4" s="46"/>
      <c r="AX4" s="46"/>
      <c r="AY4" s="46"/>
      <c r="AZ4" s="9" t="s">
        <v>11</v>
      </c>
      <c r="BA4" s="9"/>
      <c r="BB4" s="46"/>
      <c r="BC4" s="99"/>
      <c r="BD4" s="99"/>
      <c r="BE4" s="99"/>
    </row>
    <row r="5" spans="2:58" ht="13.5" customHeight="1" x14ac:dyDescent="0.35">
      <c r="B5" s="10"/>
      <c r="L5" s="3" t="s">
        <v>42</v>
      </c>
      <c r="M5" s="432">
        <f>Dashboard!$T$5</f>
        <v>45224</v>
      </c>
      <c r="N5" s="432"/>
      <c r="O5" s="432"/>
      <c r="P5" s="432"/>
      <c r="Q5" s="432"/>
      <c r="R5" s="432"/>
      <c r="S5" s="432"/>
      <c r="T5" s="432"/>
      <c r="U5" s="355"/>
      <c r="V5" s="272"/>
      <c r="W5" s="272"/>
      <c r="X5" s="272"/>
      <c r="Y5" s="272"/>
      <c r="Z5" s="272"/>
      <c r="AA5" s="457"/>
      <c r="AB5" s="457"/>
      <c r="AC5" s="273"/>
      <c r="AJ5" s="46"/>
      <c r="AK5" s="46"/>
      <c r="AL5" s="46"/>
      <c r="AM5" s="46"/>
      <c r="AN5" s="46"/>
      <c r="AO5" s="9"/>
      <c r="AP5" s="9"/>
      <c r="AQ5" s="9"/>
      <c r="AR5" s="46"/>
      <c r="AS5" s="46"/>
      <c r="AT5" s="46"/>
      <c r="AU5" s="46"/>
      <c r="AV5" s="46"/>
      <c r="AW5" s="46"/>
      <c r="AX5" s="46"/>
      <c r="AY5" s="46"/>
      <c r="AZ5" s="9" t="s">
        <v>5</v>
      </c>
      <c r="BA5" s="9"/>
      <c r="BB5" s="46"/>
      <c r="BC5" s="99"/>
      <c r="BD5" s="99"/>
      <c r="BE5" s="99"/>
    </row>
    <row r="6" spans="2:58" ht="13.5" customHeight="1" x14ac:dyDescent="0.35">
      <c r="B6" s="10"/>
      <c r="O6" s="271"/>
      <c r="P6" s="271"/>
      <c r="Q6" s="271"/>
      <c r="R6" s="99"/>
      <c r="S6" s="99"/>
      <c r="T6" s="99"/>
      <c r="U6" s="272"/>
      <c r="V6" s="272"/>
      <c r="W6" s="272"/>
      <c r="X6" s="272"/>
      <c r="Y6" s="272"/>
      <c r="Z6" s="272"/>
      <c r="AA6" s="457"/>
      <c r="AB6" s="457"/>
      <c r="AC6" s="273"/>
      <c r="AJ6" s="46"/>
      <c r="AK6" s="46"/>
      <c r="AL6" s="46"/>
      <c r="AM6" s="46"/>
      <c r="AN6" s="46"/>
      <c r="AO6" s="9"/>
      <c r="AP6" s="9"/>
      <c r="AQ6" s="9"/>
      <c r="AR6" s="46"/>
      <c r="AS6" s="46"/>
      <c r="AT6" s="46"/>
      <c r="AU6" s="46"/>
      <c r="AV6" s="46"/>
      <c r="AW6" s="46"/>
      <c r="AX6" s="46"/>
      <c r="AY6" s="46"/>
      <c r="AZ6" s="9" t="s">
        <v>6</v>
      </c>
      <c r="BA6" s="9"/>
      <c r="BB6" s="46"/>
      <c r="BC6" s="99"/>
      <c r="BD6" s="99"/>
      <c r="BE6" s="99"/>
    </row>
    <row r="7" spans="2:58" ht="13.5" customHeight="1" x14ac:dyDescent="0.35">
      <c r="B7" s="12"/>
      <c r="C7" s="2"/>
      <c r="D7" s="2"/>
      <c r="E7" s="2"/>
      <c r="F7" s="2"/>
      <c r="G7" s="2"/>
      <c r="H7" s="2"/>
      <c r="I7" s="2"/>
      <c r="J7" s="277"/>
      <c r="K7" s="278"/>
      <c r="L7" s="278"/>
      <c r="M7" s="2"/>
      <c r="N7" s="2"/>
      <c r="O7" s="100"/>
      <c r="P7" s="100"/>
      <c r="Q7" s="100"/>
      <c r="R7" s="274"/>
      <c r="S7" s="274"/>
      <c r="T7" s="274"/>
      <c r="U7" s="275"/>
      <c r="V7" s="275"/>
      <c r="W7" s="275"/>
      <c r="X7" s="275"/>
      <c r="Y7" s="275"/>
      <c r="Z7" s="275"/>
      <c r="AA7" s="459"/>
      <c r="AB7" s="459"/>
      <c r="AC7" s="276"/>
      <c r="AD7" s="2"/>
      <c r="AE7" s="2"/>
      <c r="AF7" s="2"/>
      <c r="AG7" s="2"/>
      <c r="AH7" s="2"/>
      <c r="AI7" s="2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69" t="s">
        <v>7</v>
      </c>
      <c r="BA7" s="69"/>
      <c r="BB7" s="49"/>
      <c r="BC7" s="274"/>
      <c r="BD7" s="274"/>
      <c r="BE7" s="274"/>
      <c r="BF7" s="2"/>
    </row>
    <row r="8" spans="2:58" ht="12" customHeight="1" x14ac:dyDescent="0.35">
      <c r="B8" s="10"/>
      <c r="O8" s="271"/>
      <c r="P8" s="271"/>
      <c r="Q8" s="271"/>
      <c r="R8" s="99"/>
      <c r="S8" s="99"/>
      <c r="T8" s="99"/>
      <c r="U8" s="272"/>
      <c r="V8" s="272"/>
      <c r="W8" s="272"/>
      <c r="X8" s="272"/>
      <c r="Y8" s="272"/>
      <c r="Z8" s="272"/>
      <c r="AA8" s="99"/>
      <c r="AB8" s="99"/>
      <c r="AC8" s="273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9" t="s">
        <v>33</v>
      </c>
      <c r="BA8" s="9"/>
      <c r="BB8" s="46"/>
    </row>
    <row r="9" spans="2:58" ht="12" customHeight="1" x14ac:dyDescent="0.35">
      <c r="B9" s="10"/>
      <c r="O9" s="271"/>
      <c r="P9" s="271"/>
      <c r="Q9" s="271"/>
      <c r="R9" s="99"/>
      <c r="S9" s="99"/>
      <c r="T9" s="99"/>
      <c r="U9" s="272"/>
      <c r="V9" s="272"/>
      <c r="W9" s="272"/>
      <c r="X9" s="272"/>
      <c r="Y9" s="272"/>
      <c r="Z9" s="272"/>
      <c r="AA9" s="99"/>
      <c r="AB9" s="99"/>
      <c r="AC9" s="273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9" t="s">
        <v>34</v>
      </c>
      <c r="BA9" s="9"/>
      <c r="BB9" s="46"/>
    </row>
    <row r="10" spans="2:58" ht="12" customHeight="1" x14ac:dyDescent="0.35">
      <c r="B10" s="10"/>
      <c r="R10" s="99"/>
      <c r="S10" s="99"/>
      <c r="T10" s="99"/>
      <c r="U10" s="272"/>
      <c r="V10" s="272"/>
      <c r="W10" s="272"/>
      <c r="X10" s="272"/>
      <c r="Y10" s="272"/>
      <c r="Z10" s="272"/>
      <c r="AA10" s="457"/>
      <c r="AB10" s="457"/>
      <c r="AC10" s="273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Z10" s="46"/>
    </row>
    <row r="11" spans="2:58" ht="12" customHeight="1" x14ac:dyDescent="0.35">
      <c r="B11" s="10"/>
      <c r="R11" s="99"/>
      <c r="S11" s="99"/>
      <c r="T11" s="99"/>
      <c r="U11" s="272"/>
      <c r="V11" s="272"/>
      <c r="W11" s="272"/>
      <c r="X11" s="272"/>
      <c r="Y11" s="272"/>
      <c r="Z11" s="272"/>
      <c r="AA11" s="457"/>
      <c r="AB11" s="457"/>
      <c r="AC11" s="273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Z11" s="46"/>
    </row>
    <row r="12" spans="2:58" ht="12" customHeight="1" x14ac:dyDescent="0.35">
      <c r="B12" s="10"/>
      <c r="R12" s="99"/>
      <c r="S12" s="99"/>
      <c r="T12" s="99"/>
      <c r="U12" s="272"/>
      <c r="V12" s="272"/>
      <c r="W12" s="272"/>
      <c r="X12" s="272"/>
      <c r="Y12" s="272"/>
      <c r="Z12" s="272"/>
      <c r="AA12" s="457"/>
      <c r="AB12" s="457"/>
      <c r="AC12" s="273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Z12" s="46"/>
    </row>
    <row r="13" spans="2:58" ht="12" customHeight="1" x14ac:dyDescent="0.35">
      <c r="B13" s="10"/>
      <c r="E13" s="443" t="str">
        <f ca="1">OFFSET(BA1,AP4-1,0)</f>
        <v>Combined</v>
      </c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5"/>
      <c r="R13" s="99"/>
      <c r="S13" s="99"/>
      <c r="T13" s="99"/>
      <c r="U13" s="272"/>
      <c r="V13" s="272"/>
      <c r="W13" s="272"/>
      <c r="X13" s="272"/>
      <c r="Y13" s="272"/>
      <c r="Z13" s="272"/>
      <c r="AA13" s="457"/>
      <c r="AB13" s="457"/>
      <c r="AC13" s="273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Z13" s="46"/>
    </row>
    <row r="14" spans="2:58" ht="12" customHeight="1" x14ac:dyDescent="0.35">
      <c r="E14" s="446" t="s">
        <v>41</v>
      </c>
      <c r="F14" s="447"/>
      <c r="G14" s="447"/>
      <c r="H14" s="447"/>
      <c r="I14" s="447"/>
      <c r="J14" s="447"/>
      <c r="K14" s="447"/>
      <c r="L14" s="447"/>
      <c r="M14" s="447"/>
      <c r="N14" s="447"/>
      <c r="O14" s="447"/>
      <c r="P14" s="448"/>
      <c r="R14" s="99"/>
      <c r="S14" s="99"/>
      <c r="T14" s="99"/>
      <c r="U14" s="272"/>
      <c r="V14" s="272"/>
      <c r="W14" s="272"/>
      <c r="X14" s="272"/>
      <c r="Y14" s="272"/>
      <c r="Z14" s="272"/>
      <c r="AA14" s="457"/>
      <c r="AB14" s="457"/>
      <c r="AC14" s="273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Z14" s="46"/>
    </row>
    <row r="15" spans="2:58" ht="12" customHeight="1" x14ac:dyDescent="0.35">
      <c r="C15" s="449" t="s">
        <v>4</v>
      </c>
      <c r="D15" s="450"/>
      <c r="E15" s="197">
        <v>1</v>
      </c>
      <c r="F15" s="194">
        <v>2</v>
      </c>
      <c r="G15" s="194">
        <v>3</v>
      </c>
      <c r="H15" s="195">
        <v>4</v>
      </c>
      <c r="I15" s="195">
        <v>5</v>
      </c>
      <c r="J15" s="195">
        <v>6</v>
      </c>
      <c r="K15" s="195">
        <v>7</v>
      </c>
      <c r="L15" s="195">
        <v>8</v>
      </c>
      <c r="M15" s="195">
        <v>9</v>
      </c>
      <c r="N15" s="195">
        <v>10</v>
      </c>
      <c r="O15" s="195">
        <v>11</v>
      </c>
      <c r="P15" s="196">
        <v>12</v>
      </c>
      <c r="R15" s="99"/>
      <c r="S15" s="99"/>
      <c r="T15" s="99"/>
      <c r="U15" s="272"/>
      <c r="V15" s="272"/>
      <c r="W15" s="272"/>
      <c r="X15" s="272"/>
      <c r="Y15" s="272"/>
      <c r="Z15" s="272"/>
      <c r="AA15" s="457"/>
      <c r="AB15" s="457"/>
      <c r="AC15" s="273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</row>
    <row r="16" spans="2:58" x14ac:dyDescent="0.35">
      <c r="B16" s="212">
        <f ca="1">IF(AO4&gt;=8,OFFSET(AZ1,AO4-1,0),VLOOKUP(LEFT(OFFSET(AZ1,AO4-1,0),3),Values!$AG$1:$AH$7,2,FALSE))</f>
        <v>45229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3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</row>
    <row r="17" spans="2:45" x14ac:dyDescent="0.35">
      <c r="B17" s="39">
        <v>0</v>
      </c>
      <c r="C17" s="262">
        <f ca="1">OFFSET(Values!C149,($AO$4-1)*102,($AP$4-1)*14)</f>
        <v>0</v>
      </c>
      <c r="D17" s="268">
        <f ca="1">IFERROR(VALUE(0&amp;SUBSTITUTE(C17,"*","")),0)</f>
        <v>0</v>
      </c>
      <c r="E17" s="204">
        <f ca="1">OFFSET(Values!D149,($AO$4-1)*102,($AP$4-1)*14)</f>
        <v>0</v>
      </c>
      <c r="F17" s="205">
        <f ca="1">OFFSET(Values!E149,($AO$4-1)*102,($AP$4-1)*14)</f>
        <v>0</v>
      </c>
      <c r="G17" s="205">
        <f ca="1">OFFSET(Values!F149,($AO$4-1)*102,($AP$4-1)*14)</f>
        <v>0</v>
      </c>
      <c r="H17" s="205">
        <f ca="1">OFFSET(Values!G149,($AO$4-1)*102,($AP$4-1)*14)</f>
        <v>0</v>
      </c>
      <c r="I17" s="205">
        <f ca="1">OFFSET(Values!H149,($AO$4-1)*102,($AP$4-1)*14)</f>
        <v>0</v>
      </c>
      <c r="J17" s="205">
        <f ca="1">OFFSET(Values!I149,($AO$4-1)*102,($AP$4-1)*14)</f>
        <v>0</v>
      </c>
      <c r="K17" s="205">
        <f ca="1">OFFSET(Values!J149,($AO$4-1)*102,($AP$4-1)*14)</f>
        <v>0</v>
      </c>
      <c r="L17" s="205">
        <f ca="1">OFFSET(Values!K149,($AO$4-1)*102,($AP$4-1)*14)</f>
        <v>0</v>
      </c>
      <c r="M17" s="205">
        <f ca="1">OFFSET(Values!L149,($AO$4-1)*102,($AP$4-1)*14)</f>
        <v>0</v>
      </c>
      <c r="N17" s="205">
        <f ca="1">OFFSET(Values!M149,($AO$4-1)*102,($AP$4-1)*14)</f>
        <v>0</v>
      </c>
      <c r="O17" s="205">
        <f ca="1">OFFSET(Values!N149,($AO$4-1)*102,($AP$4-1)*14)</f>
        <v>0</v>
      </c>
      <c r="P17" s="206">
        <f ca="1">OFFSET(Values!O149,($AO$4-1)*102,($AP$4-1)*14)</f>
        <v>0</v>
      </c>
      <c r="Q17" s="193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</row>
    <row r="18" spans="2:45" x14ac:dyDescent="0.35">
      <c r="B18" s="39">
        <f>B17+"00:15"</f>
        <v>1.0416666666666666E-2</v>
      </c>
      <c r="C18" s="263">
        <f ca="1">OFFSET(Values!C150,($AO$4-1)*102,($AP$4-1)*14)</f>
        <v>0</v>
      </c>
      <c r="D18" s="269">
        <f t="shared" ref="D18:D81" ca="1" si="0">IFERROR(VALUE(0&amp;SUBSTITUTE(C18,"*","")),0)</f>
        <v>0</v>
      </c>
      <c r="E18" s="207">
        <f ca="1">OFFSET(Values!D150,($AO$4-1)*102,($AP$4-1)*14)</f>
        <v>0</v>
      </c>
      <c r="F18" s="207">
        <f ca="1">OFFSET(Values!E150,($AO$4-1)*102,($AP$4-1)*14)</f>
        <v>0</v>
      </c>
      <c r="G18" s="207">
        <f ca="1">OFFSET(Values!F150,($AO$4-1)*102,($AP$4-1)*14)</f>
        <v>0</v>
      </c>
      <c r="H18" s="207">
        <f ca="1">OFFSET(Values!G150,($AO$4-1)*102,($AP$4-1)*14)</f>
        <v>0</v>
      </c>
      <c r="I18" s="207">
        <f ca="1">OFFSET(Values!H150,($AO$4-1)*102,($AP$4-1)*14)</f>
        <v>0</v>
      </c>
      <c r="J18" s="207">
        <f ca="1">OFFSET(Values!I150,($AO$4-1)*102,($AP$4-1)*14)</f>
        <v>0</v>
      </c>
      <c r="K18" s="207">
        <f ca="1">OFFSET(Values!J150,($AO$4-1)*102,($AP$4-1)*14)</f>
        <v>0</v>
      </c>
      <c r="L18" s="207">
        <f ca="1">OFFSET(Values!K150,($AO$4-1)*102,($AP$4-1)*14)</f>
        <v>0</v>
      </c>
      <c r="M18" s="207">
        <f ca="1">OFFSET(Values!L150,($AO$4-1)*102,($AP$4-1)*14)</f>
        <v>0</v>
      </c>
      <c r="N18" s="207">
        <f ca="1">OFFSET(Values!M150,($AO$4-1)*102,($AP$4-1)*14)</f>
        <v>0</v>
      </c>
      <c r="O18" s="207">
        <f ca="1">OFFSET(Values!N150,($AO$4-1)*102,($AP$4-1)*14)</f>
        <v>0</v>
      </c>
      <c r="P18" s="208">
        <f ca="1">OFFSET(Values!O150,($AO$4-1)*102,($AP$4-1)*14)</f>
        <v>0</v>
      </c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</row>
    <row r="19" spans="2:45" x14ac:dyDescent="0.35">
      <c r="B19" s="39">
        <f t="shared" ref="B19:B82" si="1">B18+"00:15"</f>
        <v>2.0833333333333332E-2</v>
      </c>
      <c r="C19" s="263">
        <f ca="1">OFFSET(Values!C151,($AO$4-1)*102,($AP$4-1)*14)</f>
        <v>0</v>
      </c>
      <c r="D19" s="269">
        <f t="shared" ca="1" si="0"/>
        <v>0</v>
      </c>
      <c r="E19" s="207">
        <f ca="1">OFFSET(Values!D151,($AO$4-1)*102,($AP$4-1)*14)</f>
        <v>0</v>
      </c>
      <c r="F19" s="207">
        <f ca="1">OFFSET(Values!E151,($AO$4-1)*102,($AP$4-1)*14)</f>
        <v>0</v>
      </c>
      <c r="G19" s="207">
        <f ca="1">OFFSET(Values!F151,($AO$4-1)*102,($AP$4-1)*14)</f>
        <v>0</v>
      </c>
      <c r="H19" s="207">
        <f ca="1">OFFSET(Values!G151,($AO$4-1)*102,($AP$4-1)*14)</f>
        <v>0</v>
      </c>
      <c r="I19" s="207">
        <f ca="1">OFFSET(Values!H151,($AO$4-1)*102,($AP$4-1)*14)</f>
        <v>0</v>
      </c>
      <c r="J19" s="207">
        <f ca="1">OFFSET(Values!I151,($AO$4-1)*102,($AP$4-1)*14)</f>
        <v>0</v>
      </c>
      <c r="K19" s="207">
        <f ca="1">OFFSET(Values!J151,($AO$4-1)*102,($AP$4-1)*14)</f>
        <v>0</v>
      </c>
      <c r="L19" s="207">
        <f ca="1">OFFSET(Values!K151,($AO$4-1)*102,($AP$4-1)*14)</f>
        <v>0</v>
      </c>
      <c r="M19" s="207">
        <f ca="1">OFFSET(Values!L151,($AO$4-1)*102,($AP$4-1)*14)</f>
        <v>0</v>
      </c>
      <c r="N19" s="207">
        <f ca="1">OFFSET(Values!M151,($AO$4-1)*102,($AP$4-1)*14)</f>
        <v>0</v>
      </c>
      <c r="O19" s="207">
        <f ca="1">OFFSET(Values!N151,($AO$4-1)*102,($AP$4-1)*14)</f>
        <v>0</v>
      </c>
      <c r="P19" s="208">
        <f ca="1">OFFSET(Values!O151,($AO$4-1)*102,($AP$4-1)*14)</f>
        <v>0</v>
      </c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</row>
    <row r="20" spans="2:45" x14ac:dyDescent="0.35">
      <c r="B20" s="39">
        <f t="shared" si="1"/>
        <v>3.125E-2</v>
      </c>
      <c r="C20" s="263">
        <f ca="1">OFFSET(Values!C152,($AO$4-1)*102,($AP$4-1)*14)</f>
        <v>0</v>
      </c>
      <c r="D20" s="269">
        <f t="shared" ca="1" si="0"/>
        <v>0</v>
      </c>
      <c r="E20" s="207">
        <f ca="1">OFFSET(Values!D152,($AO$4-1)*102,($AP$4-1)*14)</f>
        <v>0</v>
      </c>
      <c r="F20" s="207">
        <f ca="1">OFFSET(Values!E152,($AO$4-1)*102,($AP$4-1)*14)</f>
        <v>0</v>
      </c>
      <c r="G20" s="207">
        <f ca="1">OFFSET(Values!F152,($AO$4-1)*102,($AP$4-1)*14)</f>
        <v>0</v>
      </c>
      <c r="H20" s="207">
        <f ca="1">OFFSET(Values!G152,($AO$4-1)*102,($AP$4-1)*14)</f>
        <v>0</v>
      </c>
      <c r="I20" s="207">
        <f ca="1">OFFSET(Values!H152,($AO$4-1)*102,($AP$4-1)*14)</f>
        <v>0</v>
      </c>
      <c r="J20" s="207">
        <f ca="1">OFFSET(Values!I152,($AO$4-1)*102,($AP$4-1)*14)</f>
        <v>0</v>
      </c>
      <c r="K20" s="207">
        <f ca="1">OFFSET(Values!J152,($AO$4-1)*102,($AP$4-1)*14)</f>
        <v>0</v>
      </c>
      <c r="L20" s="207">
        <f ca="1">OFFSET(Values!K152,($AO$4-1)*102,($AP$4-1)*14)</f>
        <v>0</v>
      </c>
      <c r="M20" s="207">
        <f ca="1">OFFSET(Values!L152,($AO$4-1)*102,($AP$4-1)*14)</f>
        <v>0</v>
      </c>
      <c r="N20" s="207">
        <f ca="1">OFFSET(Values!M152,($AO$4-1)*102,($AP$4-1)*14)</f>
        <v>0</v>
      </c>
      <c r="O20" s="207">
        <f ca="1">OFFSET(Values!N152,($AO$4-1)*102,($AP$4-1)*14)</f>
        <v>0</v>
      </c>
      <c r="P20" s="208">
        <f ca="1">OFFSET(Values!O152,($AO$4-1)*102,($AP$4-1)*14)</f>
        <v>0</v>
      </c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</row>
    <row r="21" spans="2:45" x14ac:dyDescent="0.35">
      <c r="B21" s="39">
        <f t="shared" si="1"/>
        <v>4.1666666666666664E-2</v>
      </c>
      <c r="C21" s="263">
        <f ca="1">OFFSET(Values!C153,($AO$4-1)*102,($AP$4-1)*14)</f>
        <v>0</v>
      </c>
      <c r="D21" s="269">
        <f t="shared" ca="1" si="0"/>
        <v>0</v>
      </c>
      <c r="E21" s="207">
        <f ca="1">OFFSET(Values!D153,($AO$4-1)*102,($AP$4-1)*14)</f>
        <v>0</v>
      </c>
      <c r="F21" s="207">
        <f ca="1">OFFSET(Values!E153,($AO$4-1)*102,($AP$4-1)*14)</f>
        <v>0</v>
      </c>
      <c r="G21" s="207">
        <f ca="1">OFFSET(Values!F153,($AO$4-1)*102,($AP$4-1)*14)</f>
        <v>0</v>
      </c>
      <c r="H21" s="207">
        <f ca="1">OFFSET(Values!G153,($AO$4-1)*102,($AP$4-1)*14)</f>
        <v>0</v>
      </c>
      <c r="I21" s="207">
        <f ca="1">OFFSET(Values!H153,($AO$4-1)*102,($AP$4-1)*14)</f>
        <v>0</v>
      </c>
      <c r="J21" s="207">
        <f ca="1">OFFSET(Values!I153,($AO$4-1)*102,($AP$4-1)*14)</f>
        <v>0</v>
      </c>
      <c r="K21" s="207">
        <f ca="1">OFFSET(Values!J153,($AO$4-1)*102,($AP$4-1)*14)</f>
        <v>0</v>
      </c>
      <c r="L21" s="207">
        <f ca="1">OFFSET(Values!K153,($AO$4-1)*102,($AP$4-1)*14)</f>
        <v>0</v>
      </c>
      <c r="M21" s="207">
        <f ca="1">OFFSET(Values!L153,($AO$4-1)*102,($AP$4-1)*14)</f>
        <v>0</v>
      </c>
      <c r="N21" s="207">
        <f ca="1">OFFSET(Values!M153,($AO$4-1)*102,($AP$4-1)*14)</f>
        <v>0</v>
      </c>
      <c r="O21" s="207">
        <f ca="1">OFFSET(Values!N153,($AO$4-1)*102,($AP$4-1)*14)</f>
        <v>0</v>
      </c>
      <c r="P21" s="208">
        <f ca="1">OFFSET(Values!O153,($AO$4-1)*102,($AP$4-1)*14)</f>
        <v>0</v>
      </c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</row>
    <row r="22" spans="2:45" x14ac:dyDescent="0.35">
      <c r="B22" s="39">
        <f t="shared" si="1"/>
        <v>5.2083333333333329E-2</v>
      </c>
      <c r="C22" s="263">
        <f ca="1">OFFSET(Values!C154,($AO$4-1)*102,($AP$4-1)*14)</f>
        <v>0</v>
      </c>
      <c r="D22" s="269">
        <f t="shared" ca="1" si="0"/>
        <v>0</v>
      </c>
      <c r="E22" s="207">
        <f ca="1">OFFSET(Values!D154,($AO$4-1)*102,($AP$4-1)*14)</f>
        <v>0</v>
      </c>
      <c r="F22" s="207">
        <f ca="1">OFFSET(Values!E154,($AO$4-1)*102,($AP$4-1)*14)</f>
        <v>0</v>
      </c>
      <c r="G22" s="207">
        <f ca="1">OFFSET(Values!F154,($AO$4-1)*102,($AP$4-1)*14)</f>
        <v>0</v>
      </c>
      <c r="H22" s="207">
        <f ca="1">OFFSET(Values!G154,($AO$4-1)*102,($AP$4-1)*14)</f>
        <v>0</v>
      </c>
      <c r="I22" s="207">
        <f ca="1">OFFSET(Values!H154,($AO$4-1)*102,($AP$4-1)*14)</f>
        <v>0</v>
      </c>
      <c r="J22" s="207">
        <f ca="1">OFFSET(Values!I154,($AO$4-1)*102,($AP$4-1)*14)</f>
        <v>0</v>
      </c>
      <c r="K22" s="207">
        <f ca="1">OFFSET(Values!J154,($AO$4-1)*102,($AP$4-1)*14)</f>
        <v>0</v>
      </c>
      <c r="L22" s="207">
        <f ca="1">OFFSET(Values!K154,($AO$4-1)*102,($AP$4-1)*14)</f>
        <v>0</v>
      </c>
      <c r="M22" s="207">
        <f ca="1">OFFSET(Values!L154,($AO$4-1)*102,($AP$4-1)*14)</f>
        <v>0</v>
      </c>
      <c r="N22" s="207">
        <f ca="1">OFFSET(Values!M154,($AO$4-1)*102,($AP$4-1)*14)</f>
        <v>0</v>
      </c>
      <c r="O22" s="207">
        <f ca="1">OFFSET(Values!N154,($AO$4-1)*102,($AP$4-1)*14)</f>
        <v>0</v>
      </c>
      <c r="P22" s="208">
        <f ca="1">OFFSET(Values!O154,($AO$4-1)*102,($AP$4-1)*14)</f>
        <v>0</v>
      </c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</row>
    <row r="23" spans="2:45" x14ac:dyDescent="0.35">
      <c r="B23" s="39">
        <f t="shared" si="1"/>
        <v>6.2499999999999993E-2</v>
      </c>
      <c r="C23" s="263">
        <f ca="1">OFFSET(Values!C155,($AO$4-1)*102,($AP$4-1)*14)</f>
        <v>0</v>
      </c>
      <c r="D23" s="269">
        <f t="shared" ca="1" si="0"/>
        <v>0</v>
      </c>
      <c r="E23" s="207">
        <f ca="1">OFFSET(Values!D155,($AO$4-1)*102,($AP$4-1)*14)</f>
        <v>0</v>
      </c>
      <c r="F23" s="207">
        <f ca="1">OFFSET(Values!E155,($AO$4-1)*102,($AP$4-1)*14)</f>
        <v>0</v>
      </c>
      <c r="G23" s="207">
        <f ca="1">OFFSET(Values!F155,($AO$4-1)*102,($AP$4-1)*14)</f>
        <v>0</v>
      </c>
      <c r="H23" s="207">
        <f ca="1">OFFSET(Values!G155,($AO$4-1)*102,($AP$4-1)*14)</f>
        <v>0</v>
      </c>
      <c r="I23" s="207">
        <f ca="1">OFFSET(Values!H155,($AO$4-1)*102,($AP$4-1)*14)</f>
        <v>0</v>
      </c>
      <c r="J23" s="207">
        <f ca="1">OFFSET(Values!I155,($AO$4-1)*102,($AP$4-1)*14)</f>
        <v>0</v>
      </c>
      <c r="K23" s="207">
        <f ca="1">OFFSET(Values!J155,($AO$4-1)*102,($AP$4-1)*14)</f>
        <v>0</v>
      </c>
      <c r="L23" s="207">
        <f ca="1">OFFSET(Values!K155,($AO$4-1)*102,($AP$4-1)*14)</f>
        <v>0</v>
      </c>
      <c r="M23" s="207">
        <f ca="1">OFFSET(Values!L155,($AO$4-1)*102,($AP$4-1)*14)</f>
        <v>0</v>
      </c>
      <c r="N23" s="207">
        <f ca="1">OFFSET(Values!M155,($AO$4-1)*102,($AP$4-1)*14)</f>
        <v>0</v>
      </c>
      <c r="O23" s="207">
        <f ca="1">OFFSET(Values!N155,($AO$4-1)*102,($AP$4-1)*14)</f>
        <v>0</v>
      </c>
      <c r="P23" s="208">
        <f ca="1">OFFSET(Values!O155,($AO$4-1)*102,($AP$4-1)*14)</f>
        <v>0</v>
      </c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</row>
    <row r="24" spans="2:45" x14ac:dyDescent="0.35">
      <c r="B24" s="39">
        <f t="shared" si="1"/>
        <v>7.2916666666666657E-2</v>
      </c>
      <c r="C24" s="263">
        <f ca="1">OFFSET(Values!C156,($AO$4-1)*102,($AP$4-1)*14)</f>
        <v>0</v>
      </c>
      <c r="D24" s="269">
        <f t="shared" ca="1" si="0"/>
        <v>0</v>
      </c>
      <c r="E24" s="207">
        <f ca="1">OFFSET(Values!D156,($AO$4-1)*102,($AP$4-1)*14)</f>
        <v>0</v>
      </c>
      <c r="F24" s="207">
        <f ca="1">OFFSET(Values!E156,($AO$4-1)*102,($AP$4-1)*14)</f>
        <v>0</v>
      </c>
      <c r="G24" s="207">
        <f ca="1">OFFSET(Values!F156,($AO$4-1)*102,($AP$4-1)*14)</f>
        <v>0</v>
      </c>
      <c r="H24" s="207">
        <f ca="1">OFFSET(Values!G156,($AO$4-1)*102,($AP$4-1)*14)</f>
        <v>0</v>
      </c>
      <c r="I24" s="207">
        <f ca="1">OFFSET(Values!H156,($AO$4-1)*102,($AP$4-1)*14)</f>
        <v>0</v>
      </c>
      <c r="J24" s="207">
        <f ca="1">OFFSET(Values!I156,($AO$4-1)*102,($AP$4-1)*14)</f>
        <v>0</v>
      </c>
      <c r="K24" s="207">
        <f ca="1">OFFSET(Values!J156,($AO$4-1)*102,($AP$4-1)*14)</f>
        <v>0</v>
      </c>
      <c r="L24" s="207">
        <f ca="1">OFFSET(Values!K156,($AO$4-1)*102,($AP$4-1)*14)</f>
        <v>0</v>
      </c>
      <c r="M24" s="207">
        <f ca="1">OFFSET(Values!L156,($AO$4-1)*102,($AP$4-1)*14)</f>
        <v>0</v>
      </c>
      <c r="N24" s="207">
        <f ca="1">OFFSET(Values!M156,($AO$4-1)*102,($AP$4-1)*14)</f>
        <v>0</v>
      </c>
      <c r="O24" s="207">
        <f ca="1">OFFSET(Values!N156,($AO$4-1)*102,($AP$4-1)*14)</f>
        <v>0</v>
      </c>
      <c r="P24" s="208">
        <f ca="1">OFFSET(Values!O156,($AO$4-1)*102,($AP$4-1)*14)</f>
        <v>0</v>
      </c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</row>
    <row r="25" spans="2:45" x14ac:dyDescent="0.35">
      <c r="B25" s="39">
        <f t="shared" si="1"/>
        <v>8.3333333333333329E-2</v>
      </c>
      <c r="C25" s="263">
        <f ca="1">OFFSET(Values!C157,($AO$4-1)*102,($AP$4-1)*14)</f>
        <v>0</v>
      </c>
      <c r="D25" s="269">
        <f t="shared" ca="1" si="0"/>
        <v>0</v>
      </c>
      <c r="E25" s="207">
        <f ca="1">OFFSET(Values!D157,($AO$4-1)*102,($AP$4-1)*14)</f>
        <v>0</v>
      </c>
      <c r="F25" s="207">
        <f ca="1">OFFSET(Values!E157,($AO$4-1)*102,($AP$4-1)*14)</f>
        <v>0</v>
      </c>
      <c r="G25" s="207">
        <f ca="1">OFFSET(Values!F157,($AO$4-1)*102,($AP$4-1)*14)</f>
        <v>0</v>
      </c>
      <c r="H25" s="207">
        <f ca="1">OFFSET(Values!G157,($AO$4-1)*102,($AP$4-1)*14)</f>
        <v>0</v>
      </c>
      <c r="I25" s="207">
        <f ca="1">OFFSET(Values!H157,($AO$4-1)*102,($AP$4-1)*14)</f>
        <v>0</v>
      </c>
      <c r="J25" s="207">
        <f ca="1">OFFSET(Values!I157,($AO$4-1)*102,($AP$4-1)*14)</f>
        <v>0</v>
      </c>
      <c r="K25" s="207">
        <f ca="1">OFFSET(Values!J157,($AO$4-1)*102,($AP$4-1)*14)</f>
        <v>0</v>
      </c>
      <c r="L25" s="207">
        <f ca="1">OFFSET(Values!K157,($AO$4-1)*102,($AP$4-1)*14)</f>
        <v>0</v>
      </c>
      <c r="M25" s="207">
        <f ca="1">OFFSET(Values!L157,($AO$4-1)*102,($AP$4-1)*14)</f>
        <v>0</v>
      </c>
      <c r="N25" s="207">
        <f ca="1">OFFSET(Values!M157,($AO$4-1)*102,($AP$4-1)*14)</f>
        <v>0</v>
      </c>
      <c r="O25" s="207">
        <f ca="1">OFFSET(Values!N157,($AO$4-1)*102,($AP$4-1)*14)</f>
        <v>0</v>
      </c>
      <c r="P25" s="208">
        <f ca="1">OFFSET(Values!O157,($AO$4-1)*102,($AP$4-1)*14)</f>
        <v>0</v>
      </c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</row>
    <row r="26" spans="2:45" x14ac:dyDescent="0.35">
      <c r="B26" s="39">
        <f t="shared" si="1"/>
        <v>9.375E-2</v>
      </c>
      <c r="C26" s="263">
        <f ca="1">OFFSET(Values!C158,($AO$4-1)*102,($AP$4-1)*14)</f>
        <v>0</v>
      </c>
      <c r="D26" s="269">
        <f t="shared" ca="1" si="0"/>
        <v>0</v>
      </c>
      <c r="E26" s="207">
        <f ca="1">OFFSET(Values!D158,($AO$4-1)*102,($AP$4-1)*14)</f>
        <v>0</v>
      </c>
      <c r="F26" s="207">
        <f ca="1">OFFSET(Values!E158,($AO$4-1)*102,($AP$4-1)*14)</f>
        <v>0</v>
      </c>
      <c r="G26" s="207">
        <f ca="1">OFFSET(Values!F158,($AO$4-1)*102,($AP$4-1)*14)</f>
        <v>0</v>
      </c>
      <c r="H26" s="207">
        <f ca="1">OFFSET(Values!G158,($AO$4-1)*102,($AP$4-1)*14)</f>
        <v>0</v>
      </c>
      <c r="I26" s="207">
        <f ca="1">OFFSET(Values!H158,($AO$4-1)*102,($AP$4-1)*14)</f>
        <v>0</v>
      </c>
      <c r="J26" s="207">
        <f ca="1">OFFSET(Values!I158,($AO$4-1)*102,($AP$4-1)*14)</f>
        <v>0</v>
      </c>
      <c r="K26" s="207">
        <f ca="1">OFFSET(Values!J158,($AO$4-1)*102,($AP$4-1)*14)</f>
        <v>0</v>
      </c>
      <c r="L26" s="207">
        <f ca="1">OFFSET(Values!K158,($AO$4-1)*102,($AP$4-1)*14)</f>
        <v>0</v>
      </c>
      <c r="M26" s="207">
        <f ca="1">OFFSET(Values!L158,($AO$4-1)*102,($AP$4-1)*14)</f>
        <v>0</v>
      </c>
      <c r="N26" s="207">
        <f ca="1">OFFSET(Values!M158,($AO$4-1)*102,($AP$4-1)*14)</f>
        <v>0</v>
      </c>
      <c r="O26" s="207">
        <f ca="1">OFFSET(Values!N158,($AO$4-1)*102,($AP$4-1)*14)</f>
        <v>0</v>
      </c>
      <c r="P26" s="208">
        <f ca="1">OFFSET(Values!O158,($AO$4-1)*102,($AP$4-1)*14)</f>
        <v>0</v>
      </c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</row>
    <row r="27" spans="2:45" x14ac:dyDescent="0.35">
      <c r="B27" s="39">
        <f t="shared" si="1"/>
        <v>0.10416666666666667</v>
      </c>
      <c r="C27" s="263">
        <f ca="1">OFFSET(Values!C159,($AO$4-1)*102,($AP$4-1)*14)</f>
        <v>0</v>
      </c>
      <c r="D27" s="269">
        <f t="shared" ca="1" si="0"/>
        <v>0</v>
      </c>
      <c r="E27" s="207">
        <f ca="1">OFFSET(Values!D159,($AO$4-1)*102,($AP$4-1)*14)</f>
        <v>0</v>
      </c>
      <c r="F27" s="207">
        <f ca="1">OFFSET(Values!E159,($AO$4-1)*102,($AP$4-1)*14)</f>
        <v>0</v>
      </c>
      <c r="G27" s="207">
        <f ca="1">OFFSET(Values!F159,($AO$4-1)*102,($AP$4-1)*14)</f>
        <v>0</v>
      </c>
      <c r="H27" s="207">
        <f ca="1">OFFSET(Values!G159,($AO$4-1)*102,($AP$4-1)*14)</f>
        <v>0</v>
      </c>
      <c r="I27" s="207">
        <f ca="1">OFFSET(Values!H159,($AO$4-1)*102,($AP$4-1)*14)</f>
        <v>0</v>
      </c>
      <c r="J27" s="207">
        <f ca="1">OFFSET(Values!I159,($AO$4-1)*102,($AP$4-1)*14)</f>
        <v>0</v>
      </c>
      <c r="K27" s="207">
        <f ca="1">OFFSET(Values!J159,($AO$4-1)*102,($AP$4-1)*14)</f>
        <v>0</v>
      </c>
      <c r="L27" s="207">
        <f ca="1">OFFSET(Values!K159,($AO$4-1)*102,($AP$4-1)*14)</f>
        <v>0</v>
      </c>
      <c r="M27" s="207">
        <f ca="1">OFFSET(Values!L159,($AO$4-1)*102,($AP$4-1)*14)</f>
        <v>0</v>
      </c>
      <c r="N27" s="207">
        <f ca="1">OFFSET(Values!M159,($AO$4-1)*102,($AP$4-1)*14)</f>
        <v>0</v>
      </c>
      <c r="O27" s="207">
        <f ca="1">OFFSET(Values!N159,($AO$4-1)*102,($AP$4-1)*14)</f>
        <v>0</v>
      </c>
      <c r="P27" s="208">
        <f ca="1">OFFSET(Values!O159,($AO$4-1)*102,($AP$4-1)*14)</f>
        <v>0</v>
      </c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</row>
    <row r="28" spans="2:45" x14ac:dyDescent="0.35">
      <c r="B28" s="39">
        <f t="shared" si="1"/>
        <v>0.11458333333333334</v>
      </c>
      <c r="C28" s="263">
        <f ca="1">OFFSET(Values!C160,($AO$4-1)*102,($AP$4-1)*14)</f>
        <v>0</v>
      </c>
      <c r="D28" s="269">
        <f t="shared" ca="1" si="0"/>
        <v>0</v>
      </c>
      <c r="E28" s="207">
        <f ca="1">OFFSET(Values!D160,($AO$4-1)*102,($AP$4-1)*14)</f>
        <v>0</v>
      </c>
      <c r="F28" s="207">
        <f ca="1">OFFSET(Values!E160,($AO$4-1)*102,($AP$4-1)*14)</f>
        <v>0</v>
      </c>
      <c r="G28" s="207">
        <f ca="1">OFFSET(Values!F160,($AO$4-1)*102,($AP$4-1)*14)</f>
        <v>0</v>
      </c>
      <c r="H28" s="207">
        <f ca="1">OFFSET(Values!G160,($AO$4-1)*102,($AP$4-1)*14)</f>
        <v>0</v>
      </c>
      <c r="I28" s="207">
        <f ca="1">OFFSET(Values!H160,($AO$4-1)*102,($AP$4-1)*14)</f>
        <v>0</v>
      </c>
      <c r="J28" s="207">
        <f ca="1">OFFSET(Values!I160,($AO$4-1)*102,($AP$4-1)*14)</f>
        <v>0</v>
      </c>
      <c r="K28" s="207">
        <f ca="1">OFFSET(Values!J160,($AO$4-1)*102,($AP$4-1)*14)</f>
        <v>0</v>
      </c>
      <c r="L28" s="207">
        <f ca="1">OFFSET(Values!K160,($AO$4-1)*102,($AP$4-1)*14)</f>
        <v>0</v>
      </c>
      <c r="M28" s="207">
        <f ca="1">OFFSET(Values!L160,($AO$4-1)*102,($AP$4-1)*14)</f>
        <v>0</v>
      </c>
      <c r="N28" s="207">
        <f ca="1">OFFSET(Values!M160,($AO$4-1)*102,($AP$4-1)*14)</f>
        <v>0</v>
      </c>
      <c r="O28" s="207">
        <f ca="1">OFFSET(Values!N160,($AO$4-1)*102,($AP$4-1)*14)</f>
        <v>0</v>
      </c>
      <c r="P28" s="208">
        <f ca="1">OFFSET(Values!O160,($AO$4-1)*102,($AP$4-1)*14)</f>
        <v>0</v>
      </c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</row>
    <row r="29" spans="2:45" x14ac:dyDescent="0.35">
      <c r="B29" s="39">
        <f t="shared" si="1"/>
        <v>0.125</v>
      </c>
      <c r="C29" s="263">
        <f ca="1">OFFSET(Values!C161,($AO$4-1)*102,($AP$4-1)*14)</f>
        <v>0</v>
      </c>
      <c r="D29" s="269">
        <f t="shared" ca="1" si="0"/>
        <v>0</v>
      </c>
      <c r="E29" s="207">
        <f ca="1">OFFSET(Values!D161,($AO$4-1)*102,($AP$4-1)*14)</f>
        <v>0</v>
      </c>
      <c r="F29" s="207">
        <f ca="1">OFFSET(Values!E161,($AO$4-1)*102,($AP$4-1)*14)</f>
        <v>0</v>
      </c>
      <c r="G29" s="207">
        <f ca="1">OFFSET(Values!F161,($AO$4-1)*102,($AP$4-1)*14)</f>
        <v>0</v>
      </c>
      <c r="H29" s="207">
        <f ca="1">OFFSET(Values!G161,($AO$4-1)*102,($AP$4-1)*14)</f>
        <v>0</v>
      </c>
      <c r="I29" s="207">
        <f ca="1">OFFSET(Values!H161,($AO$4-1)*102,($AP$4-1)*14)</f>
        <v>0</v>
      </c>
      <c r="J29" s="207">
        <f ca="1">OFFSET(Values!I161,($AO$4-1)*102,($AP$4-1)*14)</f>
        <v>0</v>
      </c>
      <c r="K29" s="207">
        <f ca="1">OFFSET(Values!J161,($AO$4-1)*102,($AP$4-1)*14)</f>
        <v>0</v>
      </c>
      <c r="L29" s="207">
        <f ca="1">OFFSET(Values!K161,($AO$4-1)*102,($AP$4-1)*14)</f>
        <v>0</v>
      </c>
      <c r="M29" s="207">
        <f ca="1">OFFSET(Values!L161,($AO$4-1)*102,($AP$4-1)*14)</f>
        <v>0</v>
      </c>
      <c r="N29" s="207">
        <f ca="1">OFFSET(Values!M161,($AO$4-1)*102,($AP$4-1)*14)</f>
        <v>0</v>
      </c>
      <c r="O29" s="207">
        <f ca="1">OFFSET(Values!N161,($AO$4-1)*102,($AP$4-1)*14)</f>
        <v>0</v>
      </c>
      <c r="P29" s="208">
        <f ca="1">OFFSET(Values!O161,($AO$4-1)*102,($AP$4-1)*14)</f>
        <v>0</v>
      </c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</row>
    <row r="30" spans="2:45" x14ac:dyDescent="0.35">
      <c r="B30" s="39">
        <f t="shared" si="1"/>
        <v>0.13541666666666666</v>
      </c>
      <c r="C30" s="263">
        <f ca="1">OFFSET(Values!C162,($AO$4-1)*102,($AP$4-1)*14)</f>
        <v>0</v>
      </c>
      <c r="D30" s="269">
        <f t="shared" ca="1" si="0"/>
        <v>0</v>
      </c>
      <c r="E30" s="207">
        <f ca="1">OFFSET(Values!D162,($AO$4-1)*102,($AP$4-1)*14)</f>
        <v>0</v>
      </c>
      <c r="F30" s="207">
        <f ca="1">OFFSET(Values!E162,($AO$4-1)*102,($AP$4-1)*14)</f>
        <v>0</v>
      </c>
      <c r="G30" s="207">
        <f ca="1">OFFSET(Values!F162,($AO$4-1)*102,($AP$4-1)*14)</f>
        <v>0</v>
      </c>
      <c r="H30" s="207">
        <f ca="1">OFFSET(Values!G162,($AO$4-1)*102,($AP$4-1)*14)</f>
        <v>0</v>
      </c>
      <c r="I30" s="207">
        <f ca="1">OFFSET(Values!H162,($AO$4-1)*102,($AP$4-1)*14)</f>
        <v>0</v>
      </c>
      <c r="J30" s="207">
        <f ca="1">OFFSET(Values!I162,($AO$4-1)*102,($AP$4-1)*14)</f>
        <v>0</v>
      </c>
      <c r="K30" s="207">
        <f ca="1">OFFSET(Values!J162,($AO$4-1)*102,($AP$4-1)*14)</f>
        <v>0</v>
      </c>
      <c r="L30" s="207">
        <f ca="1">OFFSET(Values!K162,($AO$4-1)*102,($AP$4-1)*14)</f>
        <v>0</v>
      </c>
      <c r="M30" s="207">
        <f ca="1">OFFSET(Values!L162,($AO$4-1)*102,($AP$4-1)*14)</f>
        <v>0</v>
      </c>
      <c r="N30" s="207">
        <f ca="1">OFFSET(Values!M162,($AO$4-1)*102,($AP$4-1)*14)</f>
        <v>0</v>
      </c>
      <c r="O30" s="207">
        <f ca="1">OFFSET(Values!N162,($AO$4-1)*102,($AP$4-1)*14)</f>
        <v>0</v>
      </c>
      <c r="P30" s="208">
        <f ca="1">OFFSET(Values!O162,($AO$4-1)*102,($AP$4-1)*14)</f>
        <v>0</v>
      </c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</row>
    <row r="31" spans="2:45" x14ac:dyDescent="0.35">
      <c r="B31" s="39">
        <f t="shared" si="1"/>
        <v>0.14583333333333331</v>
      </c>
      <c r="C31" s="263">
        <f ca="1">OFFSET(Values!C163,($AO$4-1)*102,($AP$4-1)*14)</f>
        <v>0</v>
      </c>
      <c r="D31" s="269">
        <f t="shared" ca="1" si="0"/>
        <v>0</v>
      </c>
      <c r="E31" s="207">
        <f ca="1">OFFSET(Values!D163,($AO$4-1)*102,($AP$4-1)*14)</f>
        <v>0</v>
      </c>
      <c r="F31" s="207">
        <f ca="1">OFFSET(Values!E163,($AO$4-1)*102,($AP$4-1)*14)</f>
        <v>0</v>
      </c>
      <c r="G31" s="207">
        <f ca="1">OFFSET(Values!F163,($AO$4-1)*102,($AP$4-1)*14)</f>
        <v>0</v>
      </c>
      <c r="H31" s="207">
        <f ca="1">OFFSET(Values!G163,($AO$4-1)*102,($AP$4-1)*14)</f>
        <v>0</v>
      </c>
      <c r="I31" s="207">
        <f ca="1">OFFSET(Values!H163,($AO$4-1)*102,($AP$4-1)*14)</f>
        <v>0</v>
      </c>
      <c r="J31" s="207">
        <f ca="1">OFFSET(Values!I163,($AO$4-1)*102,($AP$4-1)*14)</f>
        <v>0</v>
      </c>
      <c r="K31" s="207">
        <f ca="1">OFFSET(Values!J163,($AO$4-1)*102,($AP$4-1)*14)</f>
        <v>0</v>
      </c>
      <c r="L31" s="207">
        <f ca="1">OFFSET(Values!K163,($AO$4-1)*102,($AP$4-1)*14)</f>
        <v>0</v>
      </c>
      <c r="M31" s="207">
        <f ca="1">OFFSET(Values!L163,($AO$4-1)*102,($AP$4-1)*14)</f>
        <v>0</v>
      </c>
      <c r="N31" s="207">
        <f ca="1">OFFSET(Values!M163,($AO$4-1)*102,($AP$4-1)*14)</f>
        <v>0</v>
      </c>
      <c r="O31" s="207">
        <f ca="1">OFFSET(Values!N163,($AO$4-1)*102,($AP$4-1)*14)</f>
        <v>0</v>
      </c>
      <c r="P31" s="208">
        <f ca="1">OFFSET(Values!O163,($AO$4-1)*102,($AP$4-1)*14)</f>
        <v>0</v>
      </c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</row>
    <row r="32" spans="2:45" x14ac:dyDescent="0.35">
      <c r="B32" s="39">
        <f t="shared" si="1"/>
        <v>0.15624999999999997</v>
      </c>
      <c r="C32" s="263">
        <f ca="1">OFFSET(Values!C164,($AO$4-1)*102,($AP$4-1)*14)</f>
        <v>0</v>
      </c>
      <c r="D32" s="269">
        <f t="shared" ca="1" si="0"/>
        <v>0</v>
      </c>
      <c r="E32" s="207">
        <f ca="1">OFFSET(Values!D164,($AO$4-1)*102,($AP$4-1)*14)</f>
        <v>0</v>
      </c>
      <c r="F32" s="207">
        <f ca="1">OFFSET(Values!E164,($AO$4-1)*102,($AP$4-1)*14)</f>
        <v>0</v>
      </c>
      <c r="G32" s="207">
        <f ca="1">OFFSET(Values!F164,($AO$4-1)*102,($AP$4-1)*14)</f>
        <v>0</v>
      </c>
      <c r="H32" s="207">
        <f ca="1">OFFSET(Values!G164,($AO$4-1)*102,($AP$4-1)*14)</f>
        <v>0</v>
      </c>
      <c r="I32" s="207">
        <f ca="1">OFFSET(Values!H164,($AO$4-1)*102,($AP$4-1)*14)</f>
        <v>0</v>
      </c>
      <c r="J32" s="207">
        <f ca="1">OFFSET(Values!I164,($AO$4-1)*102,($AP$4-1)*14)</f>
        <v>0</v>
      </c>
      <c r="K32" s="207">
        <f ca="1">OFFSET(Values!J164,($AO$4-1)*102,($AP$4-1)*14)</f>
        <v>0</v>
      </c>
      <c r="L32" s="207">
        <f ca="1">OFFSET(Values!K164,($AO$4-1)*102,($AP$4-1)*14)</f>
        <v>0</v>
      </c>
      <c r="M32" s="207">
        <f ca="1">OFFSET(Values!L164,($AO$4-1)*102,($AP$4-1)*14)</f>
        <v>0</v>
      </c>
      <c r="N32" s="207">
        <f ca="1">OFFSET(Values!M164,($AO$4-1)*102,($AP$4-1)*14)</f>
        <v>0</v>
      </c>
      <c r="O32" s="207">
        <f ca="1">OFFSET(Values!N164,($AO$4-1)*102,($AP$4-1)*14)</f>
        <v>0</v>
      </c>
      <c r="P32" s="208">
        <f ca="1">OFFSET(Values!O164,($AO$4-1)*102,($AP$4-1)*14)</f>
        <v>0</v>
      </c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</row>
    <row r="33" spans="1:45" x14ac:dyDescent="0.35">
      <c r="B33" s="39">
        <f t="shared" si="1"/>
        <v>0.16666666666666663</v>
      </c>
      <c r="C33" s="263">
        <f ca="1">OFFSET(Values!C165,($AO$4-1)*102,($AP$4-1)*14)</f>
        <v>0</v>
      </c>
      <c r="D33" s="269">
        <f t="shared" ca="1" si="0"/>
        <v>0</v>
      </c>
      <c r="E33" s="207">
        <f ca="1">OFFSET(Values!D165,($AO$4-1)*102,($AP$4-1)*14)</f>
        <v>0</v>
      </c>
      <c r="F33" s="207">
        <f ca="1">OFFSET(Values!E165,($AO$4-1)*102,($AP$4-1)*14)</f>
        <v>0</v>
      </c>
      <c r="G33" s="207">
        <f ca="1">OFFSET(Values!F165,($AO$4-1)*102,($AP$4-1)*14)</f>
        <v>0</v>
      </c>
      <c r="H33" s="207">
        <f ca="1">OFFSET(Values!G165,($AO$4-1)*102,($AP$4-1)*14)</f>
        <v>0</v>
      </c>
      <c r="I33" s="207">
        <f ca="1">OFFSET(Values!H165,($AO$4-1)*102,($AP$4-1)*14)</f>
        <v>0</v>
      </c>
      <c r="J33" s="207">
        <f ca="1">OFFSET(Values!I165,($AO$4-1)*102,($AP$4-1)*14)</f>
        <v>0</v>
      </c>
      <c r="K33" s="207">
        <f ca="1">OFFSET(Values!J165,($AO$4-1)*102,($AP$4-1)*14)</f>
        <v>0</v>
      </c>
      <c r="L33" s="207">
        <f ca="1">OFFSET(Values!K165,($AO$4-1)*102,($AP$4-1)*14)</f>
        <v>0</v>
      </c>
      <c r="M33" s="207">
        <f ca="1">OFFSET(Values!L165,($AO$4-1)*102,($AP$4-1)*14)</f>
        <v>0</v>
      </c>
      <c r="N33" s="207">
        <f ca="1">OFFSET(Values!M165,($AO$4-1)*102,($AP$4-1)*14)</f>
        <v>0</v>
      </c>
      <c r="O33" s="207">
        <f ca="1">OFFSET(Values!N165,($AO$4-1)*102,($AP$4-1)*14)</f>
        <v>0</v>
      </c>
      <c r="P33" s="208">
        <f ca="1">OFFSET(Values!O165,($AO$4-1)*102,($AP$4-1)*14)</f>
        <v>0</v>
      </c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</row>
    <row r="34" spans="1:45" x14ac:dyDescent="0.35">
      <c r="B34" s="39">
        <f t="shared" si="1"/>
        <v>0.17708333333333329</v>
      </c>
      <c r="C34" s="263">
        <f ca="1">OFFSET(Values!C166,($AO$4-1)*102,($AP$4-1)*14)</f>
        <v>0</v>
      </c>
      <c r="D34" s="269">
        <f t="shared" ca="1" si="0"/>
        <v>0</v>
      </c>
      <c r="E34" s="207">
        <f ca="1">OFFSET(Values!D166,($AO$4-1)*102,($AP$4-1)*14)</f>
        <v>0</v>
      </c>
      <c r="F34" s="207">
        <f ca="1">OFFSET(Values!E166,($AO$4-1)*102,($AP$4-1)*14)</f>
        <v>0</v>
      </c>
      <c r="G34" s="207">
        <f ca="1">OFFSET(Values!F166,($AO$4-1)*102,($AP$4-1)*14)</f>
        <v>0</v>
      </c>
      <c r="H34" s="207">
        <f ca="1">OFFSET(Values!G166,($AO$4-1)*102,($AP$4-1)*14)</f>
        <v>0</v>
      </c>
      <c r="I34" s="207">
        <f ca="1">OFFSET(Values!H166,($AO$4-1)*102,($AP$4-1)*14)</f>
        <v>0</v>
      </c>
      <c r="J34" s="207">
        <f ca="1">OFFSET(Values!I166,($AO$4-1)*102,($AP$4-1)*14)</f>
        <v>0</v>
      </c>
      <c r="K34" s="207">
        <f ca="1">OFFSET(Values!J166,($AO$4-1)*102,($AP$4-1)*14)</f>
        <v>0</v>
      </c>
      <c r="L34" s="207">
        <f ca="1">OFFSET(Values!K166,($AO$4-1)*102,($AP$4-1)*14)</f>
        <v>0</v>
      </c>
      <c r="M34" s="207">
        <f ca="1">OFFSET(Values!L166,($AO$4-1)*102,($AP$4-1)*14)</f>
        <v>0</v>
      </c>
      <c r="N34" s="207">
        <f ca="1">OFFSET(Values!M166,($AO$4-1)*102,($AP$4-1)*14)</f>
        <v>0</v>
      </c>
      <c r="O34" s="207">
        <f ca="1">OFFSET(Values!N166,($AO$4-1)*102,($AP$4-1)*14)</f>
        <v>0</v>
      </c>
      <c r="P34" s="208">
        <f ca="1">OFFSET(Values!O166,($AO$4-1)*102,($AP$4-1)*14)</f>
        <v>0</v>
      </c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</row>
    <row r="35" spans="1:45" x14ac:dyDescent="0.35">
      <c r="B35" s="39">
        <f t="shared" si="1"/>
        <v>0.18749999999999994</v>
      </c>
      <c r="C35" s="263">
        <f ca="1">OFFSET(Values!C167,($AO$4-1)*102,($AP$4-1)*14)</f>
        <v>0</v>
      </c>
      <c r="D35" s="269">
        <f t="shared" ca="1" si="0"/>
        <v>0</v>
      </c>
      <c r="E35" s="207">
        <f ca="1">OFFSET(Values!D167,($AO$4-1)*102,($AP$4-1)*14)</f>
        <v>0</v>
      </c>
      <c r="F35" s="207">
        <f ca="1">OFFSET(Values!E167,($AO$4-1)*102,($AP$4-1)*14)</f>
        <v>0</v>
      </c>
      <c r="G35" s="207">
        <f ca="1">OFFSET(Values!F167,($AO$4-1)*102,($AP$4-1)*14)</f>
        <v>0</v>
      </c>
      <c r="H35" s="207">
        <f ca="1">OFFSET(Values!G167,($AO$4-1)*102,($AP$4-1)*14)</f>
        <v>0</v>
      </c>
      <c r="I35" s="207">
        <f ca="1">OFFSET(Values!H167,($AO$4-1)*102,($AP$4-1)*14)</f>
        <v>0</v>
      </c>
      <c r="J35" s="207">
        <f ca="1">OFFSET(Values!I167,($AO$4-1)*102,($AP$4-1)*14)</f>
        <v>0</v>
      </c>
      <c r="K35" s="207">
        <f ca="1">OFFSET(Values!J167,($AO$4-1)*102,($AP$4-1)*14)</f>
        <v>0</v>
      </c>
      <c r="L35" s="207">
        <f ca="1">OFFSET(Values!K167,($AO$4-1)*102,($AP$4-1)*14)</f>
        <v>0</v>
      </c>
      <c r="M35" s="207">
        <f ca="1">OFFSET(Values!L167,($AO$4-1)*102,($AP$4-1)*14)</f>
        <v>0</v>
      </c>
      <c r="N35" s="207">
        <f ca="1">OFFSET(Values!M167,($AO$4-1)*102,($AP$4-1)*14)</f>
        <v>0</v>
      </c>
      <c r="O35" s="207">
        <f ca="1">OFFSET(Values!N167,($AO$4-1)*102,($AP$4-1)*14)</f>
        <v>0</v>
      </c>
      <c r="P35" s="208">
        <f ca="1">OFFSET(Values!O167,($AO$4-1)*102,($AP$4-1)*14)</f>
        <v>0</v>
      </c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</row>
    <row r="36" spans="1:45" x14ac:dyDescent="0.35">
      <c r="B36" s="39">
        <f t="shared" si="1"/>
        <v>0.1979166666666666</v>
      </c>
      <c r="C36" s="263">
        <f ca="1">OFFSET(Values!C168,($AO$4-1)*102,($AP$4-1)*14)</f>
        <v>1</v>
      </c>
      <c r="D36" s="269">
        <f t="shared" ca="1" si="0"/>
        <v>1</v>
      </c>
      <c r="E36" s="207">
        <f ca="1">OFFSET(Values!D168,($AO$4-1)*102,($AP$4-1)*14)</f>
        <v>0</v>
      </c>
      <c r="F36" s="207">
        <f ca="1">OFFSET(Values!E168,($AO$4-1)*102,($AP$4-1)*14)</f>
        <v>1</v>
      </c>
      <c r="G36" s="207">
        <f ca="1">OFFSET(Values!F168,($AO$4-1)*102,($AP$4-1)*14)</f>
        <v>0</v>
      </c>
      <c r="H36" s="207">
        <f ca="1">OFFSET(Values!G168,($AO$4-1)*102,($AP$4-1)*14)</f>
        <v>0</v>
      </c>
      <c r="I36" s="207">
        <f ca="1">OFFSET(Values!H168,($AO$4-1)*102,($AP$4-1)*14)</f>
        <v>0</v>
      </c>
      <c r="J36" s="207">
        <f ca="1">OFFSET(Values!I168,($AO$4-1)*102,($AP$4-1)*14)</f>
        <v>0</v>
      </c>
      <c r="K36" s="207">
        <f ca="1">OFFSET(Values!J168,($AO$4-1)*102,($AP$4-1)*14)</f>
        <v>0</v>
      </c>
      <c r="L36" s="207">
        <f ca="1">OFFSET(Values!K168,($AO$4-1)*102,($AP$4-1)*14)</f>
        <v>0</v>
      </c>
      <c r="M36" s="207">
        <f ca="1">OFFSET(Values!L168,($AO$4-1)*102,($AP$4-1)*14)</f>
        <v>0</v>
      </c>
      <c r="N36" s="207">
        <f ca="1">OFFSET(Values!M168,($AO$4-1)*102,($AP$4-1)*14)</f>
        <v>0</v>
      </c>
      <c r="O36" s="207">
        <f ca="1">OFFSET(Values!N168,($AO$4-1)*102,($AP$4-1)*14)</f>
        <v>0</v>
      </c>
      <c r="P36" s="208">
        <f ca="1">OFFSET(Values!O168,($AO$4-1)*102,($AP$4-1)*14)</f>
        <v>0</v>
      </c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</row>
    <row r="37" spans="1:45" x14ac:dyDescent="0.35">
      <c r="B37" s="39">
        <f t="shared" si="1"/>
        <v>0.20833333333333326</v>
      </c>
      <c r="C37" s="263">
        <f ca="1">OFFSET(Values!C169,($AO$4-1)*102,($AP$4-1)*14)</f>
        <v>2</v>
      </c>
      <c r="D37" s="269">
        <f t="shared" ca="1" si="0"/>
        <v>2</v>
      </c>
      <c r="E37" s="207">
        <f ca="1">OFFSET(Values!D169,($AO$4-1)*102,($AP$4-1)*14)</f>
        <v>0</v>
      </c>
      <c r="F37" s="207">
        <f ca="1">OFFSET(Values!E169,($AO$4-1)*102,($AP$4-1)*14)</f>
        <v>1</v>
      </c>
      <c r="G37" s="207">
        <f ca="1">OFFSET(Values!F169,($AO$4-1)*102,($AP$4-1)*14)</f>
        <v>1</v>
      </c>
      <c r="H37" s="207">
        <f ca="1">OFFSET(Values!G169,($AO$4-1)*102,($AP$4-1)*14)</f>
        <v>0</v>
      </c>
      <c r="I37" s="207">
        <f ca="1">OFFSET(Values!H169,($AO$4-1)*102,($AP$4-1)*14)</f>
        <v>0</v>
      </c>
      <c r="J37" s="207">
        <f ca="1">OFFSET(Values!I169,($AO$4-1)*102,($AP$4-1)*14)</f>
        <v>0</v>
      </c>
      <c r="K37" s="207">
        <f ca="1">OFFSET(Values!J169,($AO$4-1)*102,($AP$4-1)*14)</f>
        <v>0</v>
      </c>
      <c r="L37" s="207">
        <f ca="1">OFFSET(Values!K169,($AO$4-1)*102,($AP$4-1)*14)</f>
        <v>0</v>
      </c>
      <c r="M37" s="207">
        <f ca="1">OFFSET(Values!L169,($AO$4-1)*102,($AP$4-1)*14)</f>
        <v>0</v>
      </c>
      <c r="N37" s="207">
        <f ca="1">OFFSET(Values!M169,($AO$4-1)*102,($AP$4-1)*14)</f>
        <v>0</v>
      </c>
      <c r="O37" s="207">
        <f ca="1">OFFSET(Values!N169,($AO$4-1)*102,($AP$4-1)*14)</f>
        <v>0</v>
      </c>
      <c r="P37" s="208">
        <f ca="1">OFFSET(Values!O169,($AO$4-1)*102,($AP$4-1)*14)</f>
        <v>0</v>
      </c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</row>
    <row r="38" spans="1:45" x14ac:dyDescent="0.35">
      <c r="B38" s="39">
        <f t="shared" si="1"/>
        <v>0.21874999999999992</v>
      </c>
      <c r="C38" s="263">
        <f ca="1">OFFSET(Values!C170,($AO$4-1)*102,($AP$4-1)*14)</f>
        <v>1</v>
      </c>
      <c r="D38" s="269">
        <f t="shared" ca="1" si="0"/>
        <v>1</v>
      </c>
      <c r="E38" s="207">
        <f ca="1">OFFSET(Values!D170,($AO$4-1)*102,($AP$4-1)*14)</f>
        <v>0</v>
      </c>
      <c r="F38" s="207">
        <f ca="1">OFFSET(Values!E170,($AO$4-1)*102,($AP$4-1)*14)</f>
        <v>1</v>
      </c>
      <c r="G38" s="207">
        <f ca="1">OFFSET(Values!F170,($AO$4-1)*102,($AP$4-1)*14)</f>
        <v>0</v>
      </c>
      <c r="H38" s="207">
        <f ca="1">OFFSET(Values!G170,($AO$4-1)*102,($AP$4-1)*14)</f>
        <v>0</v>
      </c>
      <c r="I38" s="207">
        <f ca="1">OFFSET(Values!H170,($AO$4-1)*102,($AP$4-1)*14)</f>
        <v>0</v>
      </c>
      <c r="J38" s="207">
        <f ca="1">OFFSET(Values!I170,($AO$4-1)*102,($AP$4-1)*14)</f>
        <v>0</v>
      </c>
      <c r="K38" s="207">
        <f ca="1">OFFSET(Values!J170,($AO$4-1)*102,($AP$4-1)*14)</f>
        <v>0</v>
      </c>
      <c r="L38" s="207">
        <f ca="1">OFFSET(Values!K170,($AO$4-1)*102,($AP$4-1)*14)</f>
        <v>0</v>
      </c>
      <c r="M38" s="207">
        <f ca="1">OFFSET(Values!L170,($AO$4-1)*102,($AP$4-1)*14)</f>
        <v>0</v>
      </c>
      <c r="N38" s="207">
        <f ca="1">OFFSET(Values!M170,($AO$4-1)*102,($AP$4-1)*14)</f>
        <v>0</v>
      </c>
      <c r="O38" s="207">
        <f ca="1">OFFSET(Values!N170,($AO$4-1)*102,($AP$4-1)*14)</f>
        <v>0</v>
      </c>
      <c r="P38" s="208">
        <f ca="1">OFFSET(Values!O170,($AO$4-1)*102,($AP$4-1)*14)</f>
        <v>0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</row>
    <row r="39" spans="1:45" x14ac:dyDescent="0.35">
      <c r="B39" s="39">
        <f t="shared" si="1"/>
        <v>0.22916666666666657</v>
      </c>
      <c r="C39" s="263">
        <f ca="1">OFFSET(Values!C171,($AO$4-1)*102,($AP$4-1)*14)</f>
        <v>2</v>
      </c>
      <c r="D39" s="269">
        <f t="shared" ca="1" si="0"/>
        <v>2</v>
      </c>
      <c r="E39" s="207">
        <f ca="1">OFFSET(Values!D171,($AO$4-1)*102,($AP$4-1)*14)</f>
        <v>1</v>
      </c>
      <c r="F39" s="207">
        <f ca="1">OFFSET(Values!E171,($AO$4-1)*102,($AP$4-1)*14)</f>
        <v>0</v>
      </c>
      <c r="G39" s="207">
        <f ca="1">OFFSET(Values!F171,($AO$4-1)*102,($AP$4-1)*14)</f>
        <v>0</v>
      </c>
      <c r="H39" s="207">
        <f ca="1">OFFSET(Values!G171,($AO$4-1)*102,($AP$4-1)*14)</f>
        <v>1</v>
      </c>
      <c r="I39" s="207">
        <f ca="1">OFFSET(Values!H171,($AO$4-1)*102,($AP$4-1)*14)</f>
        <v>0</v>
      </c>
      <c r="J39" s="207">
        <f ca="1">OFFSET(Values!I171,($AO$4-1)*102,($AP$4-1)*14)</f>
        <v>0</v>
      </c>
      <c r="K39" s="207">
        <f ca="1">OFFSET(Values!J171,($AO$4-1)*102,($AP$4-1)*14)</f>
        <v>0</v>
      </c>
      <c r="L39" s="207">
        <f ca="1">OFFSET(Values!K171,($AO$4-1)*102,($AP$4-1)*14)</f>
        <v>0</v>
      </c>
      <c r="M39" s="207">
        <f ca="1">OFFSET(Values!L171,($AO$4-1)*102,($AP$4-1)*14)</f>
        <v>0</v>
      </c>
      <c r="N39" s="207">
        <f ca="1">OFFSET(Values!M171,($AO$4-1)*102,($AP$4-1)*14)</f>
        <v>0</v>
      </c>
      <c r="O39" s="207">
        <f ca="1">OFFSET(Values!N171,($AO$4-1)*102,($AP$4-1)*14)</f>
        <v>0</v>
      </c>
      <c r="P39" s="208">
        <f ca="1">OFFSET(Values!O171,($AO$4-1)*102,($AP$4-1)*14)</f>
        <v>0</v>
      </c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</row>
    <row r="40" spans="1:45" x14ac:dyDescent="0.35">
      <c r="B40" s="39">
        <f t="shared" si="1"/>
        <v>0.23958333333333323</v>
      </c>
      <c r="C40" s="263">
        <f ca="1">OFFSET(Values!C172,($AO$4-1)*102,($AP$4-1)*14)</f>
        <v>1</v>
      </c>
      <c r="D40" s="269">
        <f t="shared" ca="1" si="0"/>
        <v>1</v>
      </c>
      <c r="E40" s="207">
        <f ca="1">OFFSET(Values!D172,($AO$4-1)*102,($AP$4-1)*14)</f>
        <v>0</v>
      </c>
      <c r="F40" s="207">
        <f ca="1">OFFSET(Values!E172,($AO$4-1)*102,($AP$4-1)*14)</f>
        <v>0</v>
      </c>
      <c r="G40" s="207">
        <f ca="1">OFFSET(Values!F172,($AO$4-1)*102,($AP$4-1)*14)</f>
        <v>0</v>
      </c>
      <c r="H40" s="207">
        <f ca="1">OFFSET(Values!G172,($AO$4-1)*102,($AP$4-1)*14)</f>
        <v>1</v>
      </c>
      <c r="I40" s="207">
        <f ca="1">OFFSET(Values!H172,($AO$4-1)*102,($AP$4-1)*14)</f>
        <v>0</v>
      </c>
      <c r="J40" s="207">
        <f ca="1">OFFSET(Values!I172,($AO$4-1)*102,($AP$4-1)*14)</f>
        <v>0</v>
      </c>
      <c r="K40" s="207">
        <f ca="1">OFFSET(Values!J172,($AO$4-1)*102,($AP$4-1)*14)</f>
        <v>0</v>
      </c>
      <c r="L40" s="207">
        <f ca="1">OFFSET(Values!K172,($AO$4-1)*102,($AP$4-1)*14)</f>
        <v>0</v>
      </c>
      <c r="M40" s="207">
        <f ca="1">OFFSET(Values!L172,($AO$4-1)*102,($AP$4-1)*14)</f>
        <v>0</v>
      </c>
      <c r="N40" s="207">
        <f ca="1">OFFSET(Values!M172,($AO$4-1)*102,($AP$4-1)*14)</f>
        <v>0</v>
      </c>
      <c r="O40" s="207">
        <f ca="1">OFFSET(Values!N172,($AO$4-1)*102,($AP$4-1)*14)</f>
        <v>0</v>
      </c>
      <c r="P40" s="208">
        <f ca="1">OFFSET(Values!O172,($AO$4-1)*102,($AP$4-1)*14)</f>
        <v>0</v>
      </c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</row>
    <row r="41" spans="1:45" x14ac:dyDescent="0.35">
      <c r="B41" s="39">
        <f t="shared" si="1"/>
        <v>0.24999999999999989</v>
      </c>
      <c r="C41" s="263">
        <f ca="1">OFFSET(Values!C173,($AO$4-1)*102,($AP$4-1)*14)</f>
        <v>2</v>
      </c>
      <c r="D41" s="269">
        <f t="shared" ca="1" si="0"/>
        <v>2</v>
      </c>
      <c r="E41" s="213">
        <f ca="1">OFFSET(Values!D173,($AO$4-1)*102,($AP$4-1)*14)</f>
        <v>1</v>
      </c>
      <c r="F41" s="207">
        <f ca="1">OFFSET(Values!E173,($AO$4-1)*102,($AP$4-1)*14)</f>
        <v>1</v>
      </c>
      <c r="G41" s="207">
        <f ca="1">OFFSET(Values!F173,($AO$4-1)*102,($AP$4-1)*14)</f>
        <v>0</v>
      </c>
      <c r="H41" s="207">
        <f ca="1">OFFSET(Values!G173,($AO$4-1)*102,($AP$4-1)*14)</f>
        <v>0</v>
      </c>
      <c r="I41" s="207">
        <f ca="1">OFFSET(Values!H173,($AO$4-1)*102,($AP$4-1)*14)</f>
        <v>0</v>
      </c>
      <c r="J41" s="207">
        <f ca="1">OFFSET(Values!I173,($AO$4-1)*102,($AP$4-1)*14)</f>
        <v>0</v>
      </c>
      <c r="K41" s="207">
        <f ca="1">OFFSET(Values!J173,($AO$4-1)*102,($AP$4-1)*14)</f>
        <v>0</v>
      </c>
      <c r="L41" s="207">
        <f ca="1">OFFSET(Values!K173,($AO$4-1)*102,($AP$4-1)*14)</f>
        <v>0</v>
      </c>
      <c r="M41" s="207">
        <f ca="1">OFFSET(Values!L173,($AO$4-1)*102,($AP$4-1)*14)</f>
        <v>0</v>
      </c>
      <c r="N41" s="207">
        <f ca="1">OFFSET(Values!M173,($AO$4-1)*102,($AP$4-1)*14)</f>
        <v>0</v>
      </c>
      <c r="O41" s="207">
        <f ca="1">OFFSET(Values!N173,($AO$4-1)*102,($AP$4-1)*14)</f>
        <v>0</v>
      </c>
      <c r="P41" s="208">
        <f ca="1">OFFSET(Values!O173,($AO$4-1)*102,($AP$4-1)*14)</f>
        <v>0</v>
      </c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</row>
    <row r="42" spans="1:45" x14ac:dyDescent="0.35">
      <c r="B42" s="39">
        <f t="shared" si="1"/>
        <v>0.26041666666666657</v>
      </c>
      <c r="C42" s="263">
        <f ca="1">OFFSET(Values!C174,($AO$4-1)*102,($AP$4-1)*14)</f>
        <v>0</v>
      </c>
      <c r="D42" s="269">
        <f t="shared" ca="1" si="0"/>
        <v>0</v>
      </c>
      <c r="E42" s="207">
        <f ca="1">OFFSET(Values!D174,($AO$4-1)*102,($AP$4-1)*14)</f>
        <v>0</v>
      </c>
      <c r="F42" s="207">
        <f ca="1">OFFSET(Values!E174,($AO$4-1)*102,($AP$4-1)*14)</f>
        <v>0</v>
      </c>
      <c r="G42" s="207">
        <f ca="1">OFFSET(Values!F174,($AO$4-1)*102,($AP$4-1)*14)</f>
        <v>0</v>
      </c>
      <c r="H42" s="207">
        <f ca="1">OFFSET(Values!G174,($AO$4-1)*102,($AP$4-1)*14)</f>
        <v>0</v>
      </c>
      <c r="I42" s="207">
        <f ca="1">OFFSET(Values!H174,($AO$4-1)*102,($AP$4-1)*14)</f>
        <v>0</v>
      </c>
      <c r="J42" s="207">
        <f ca="1">OFFSET(Values!I174,($AO$4-1)*102,($AP$4-1)*14)</f>
        <v>0</v>
      </c>
      <c r="K42" s="207">
        <f ca="1">OFFSET(Values!J174,($AO$4-1)*102,($AP$4-1)*14)</f>
        <v>0</v>
      </c>
      <c r="L42" s="207">
        <f ca="1">OFFSET(Values!K174,($AO$4-1)*102,($AP$4-1)*14)</f>
        <v>0</v>
      </c>
      <c r="M42" s="207">
        <f ca="1">OFFSET(Values!L174,($AO$4-1)*102,($AP$4-1)*14)</f>
        <v>0</v>
      </c>
      <c r="N42" s="207">
        <f ca="1">OFFSET(Values!M174,($AO$4-1)*102,($AP$4-1)*14)</f>
        <v>0</v>
      </c>
      <c r="O42" s="207">
        <f ca="1">OFFSET(Values!N174,($AO$4-1)*102,($AP$4-1)*14)</f>
        <v>0</v>
      </c>
      <c r="P42" s="208">
        <f ca="1">OFFSET(Values!O174,($AO$4-1)*102,($AP$4-1)*14)</f>
        <v>0</v>
      </c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</row>
    <row r="43" spans="1:45" x14ac:dyDescent="0.35">
      <c r="B43" s="39">
        <f t="shared" si="1"/>
        <v>0.27083333333333326</v>
      </c>
      <c r="C43" s="263">
        <f ca="1">OFFSET(Values!C175,($AO$4-1)*102,($AP$4-1)*14)</f>
        <v>4</v>
      </c>
      <c r="D43" s="269">
        <f t="shared" ca="1" si="0"/>
        <v>4</v>
      </c>
      <c r="E43" s="207">
        <f ca="1">OFFSET(Values!D175,($AO$4-1)*102,($AP$4-1)*14)</f>
        <v>0</v>
      </c>
      <c r="F43" s="207">
        <f ca="1">OFFSET(Values!E175,($AO$4-1)*102,($AP$4-1)*14)</f>
        <v>4</v>
      </c>
      <c r="G43" s="207">
        <f ca="1">OFFSET(Values!F175,($AO$4-1)*102,($AP$4-1)*14)</f>
        <v>0</v>
      </c>
      <c r="H43" s="207">
        <f ca="1">OFFSET(Values!G175,($AO$4-1)*102,($AP$4-1)*14)</f>
        <v>0</v>
      </c>
      <c r="I43" s="207">
        <f ca="1">OFFSET(Values!H175,($AO$4-1)*102,($AP$4-1)*14)</f>
        <v>0</v>
      </c>
      <c r="J43" s="207">
        <f ca="1">OFFSET(Values!I175,($AO$4-1)*102,($AP$4-1)*14)</f>
        <v>0</v>
      </c>
      <c r="K43" s="207">
        <f ca="1">OFFSET(Values!J175,($AO$4-1)*102,($AP$4-1)*14)</f>
        <v>0</v>
      </c>
      <c r="L43" s="207">
        <f ca="1">OFFSET(Values!K175,($AO$4-1)*102,($AP$4-1)*14)</f>
        <v>0</v>
      </c>
      <c r="M43" s="207">
        <f ca="1">OFFSET(Values!L175,($AO$4-1)*102,($AP$4-1)*14)</f>
        <v>0</v>
      </c>
      <c r="N43" s="207">
        <f ca="1">OFFSET(Values!M175,($AO$4-1)*102,($AP$4-1)*14)</f>
        <v>0</v>
      </c>
      <c r="O43" s="207">
        <f ca="1">OFFSET(Values!N175,($AO$4-1)*102,($AP$4-1)*14)</f>
        <v>0</v>
      </c>
      <c r="P43" s="208">
        <f ca="1">OFFSET(Values!O175,($AO$4-1)*102,($AP$4-1)*14)</f>
        <v>0</v>
      </c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</row>
    <row r="44" spans="1:45" x14ac:dyDescent="0.35">
      <c r="B44" s="39">
        <f t="shared" si="1"/>
        <v>0.28124999999999994</v>
      </c>
      <c r="C44" s="263">
        <f ca="1">OFFSET(Values!C176,($AO$4-1)*102,($AP$4-1)*14)</f>
        <v>6</v>
      </c>
      <c r="D44" s="269">
        <f t="shared" ca="1" si="0"/>
        <v>6</v>
      </c>
      <c r="E44" s="207">
        <f ca="1">OFFSET(Values!D176,($AO$4-1)*102,($AP$4-1)*14)</f>
        <v>0</v>
      </c>
      <c r="F44" s="207">
        <f ca="1">OFFSET(Values!E176,($AO$4-1)*102,($AP$4-1)*14)</f>
        <v>6</v>
      </c>
      <c r="G44" s="207">
        <f ca="1">OFFSET(Values!F176,($AO$4-1)*102,($AP$4-1)*14)</f>
        <v>0</v>
      </c>
      <c r="H44" s="207">
        <f ca="1">OFFSET(Values!G176,($AO$4-1)*102,($AP$4-1)*14)</f>
        <v>0</v>
      </c>
      <c r="I44" s="207">
        <f ca="1">OFFSET(Values!H176,($AO$4-1)*102,($AP$4-1)*14)</f>
        <v>0</v>
      </c>
      <c r="J44" s="207">
        <f ca="1">OFFSET(Values!I176,($AO$4-1)*102,($AP$4-1)*14)</f>
        <v>0</v>
      </c>
      <c r="K44" s="207">
        <f ca="1">OFFSET(Values!J176,($AO$4-1)*102,($AP$4-1)*14)</f>
        <v>0</v>
      </c>
      <c r="L44" s="207">
        <f ca="1">OFFSET(Values!K176,($AO$4-1)*102,($AP$4-1)*14)</f>
        <v>0</v>
      </c>
      <c r="M44" s="207">
        <f ca="1">OFFSET(Values!L176,($AO$4-1)*102,($AP$4-1)*14)</f>
        <v>0</v>
      </c>
      <c r="N44" s="207">
        <f ca="1">OFFSET(Values!M176,($AO$4-1)*102,($AP$4-1)*14)</f>
        <v>0</v>
      </c>
      <c r="O44" s="207">
        <f ca="1">OFFSET(Values!N176,($AO$4-1)*102,($AP$4-1)*14)</f>
        <v>0</v>
      </c>
      <c r="P44" s="208">
        <f ca="1">OFFSET(Values!O176,($AO$4-1)*102,($AP$4-1)*14)</f>
        <v>0</v>
      </c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</row>
    <row r="45" spans="1:45" x14ac:dyDescent="0.35">
      <c r="B45" s="39">
        <f t="shared" si="1"/>
        <v>0.29166666666666663</v>
      </c>
      <c r="C45" s="263">
        <f ca="1">OFFSET(Values!C177,($AO$4-1)*102,($AP$4-1)*14)</f>
        <v>7</v>
      </c>
      <c r="D45" s="269">
        <f t="shared" ca="1" si="0"/>
        <v>7</v>
      </c>
      <c r="E45" s="207">
        <f ca="1">OFFSET(Values!D177,($AO$4-1)*102,($AP$4-1)*14)</f>
        <v>0</v>
      </c>
      <c r="F45" s="207">
        <f ca="1">OFFSET(Values!E177,($AO$4-1)*102,($AP$4-1)*14)</f>
        <v>5</v>
      </c>
      <c r="G45" s="207">
        <f ca="1">OFFSET(Values!F177,($AO$4-1)*102,($AP$4-1)*14)</f>
        <v>0</v>
      </c>
      <c r="H45" s="207">
        <f ca="1">OFFSET(Values!G177,($AO$4-1)*102,($AP$4-1)*14)</f>
        <v>2</v>
      </c>
      <c r="I45" s="207">
        <f ca="1">OFFSET(Values!H177,($AO$4-1)*102,($AP$4-1)*14)</f>
        <v>0</v>
      </c>
      <c r="J45" s="207">
        <f ca="1">OFFSET(Values!I177,($AO$4-1)*102,($AP$4-1)*14)</f>
        <v>0</v>
      </c>
      <c r="K45" s="207">
        <f ca="1">OFFSET(Values!J177,($AO$4-1)*102,($AP$4-1)*14)</f>
        <v>0</v>
      </c>
      <c r="L45" s="207">
        <f ca="1">OFFSET(Values!K177,($AO$4-1)*102,($AP$4-1)*14)</f>
        <v>0</v>
      </c>
      <c r="M45" s="207">
        <f ca="1">OFFSET(Values!L177,($AO$4-1)*102,($AP$4-1)*14)</f>
        <v>0</v>
      </c>
      <c r="N45" s="207">
        <f ca="1">OFFSET(Values!M177,($AO$4-1)*102,($AP$4-1)*14)</f>
        <v>0</v>
      </c>
      <c r="O45" s="207">
        <f ca="1">OFFSET(Values!N177,($AO$4-1)*102,($AP$4-1)*14)</f>
        <v>0</v>
      </c>
      <c r="P45" s="208">
        <f ca="1">OFFSET(Values!O177,($AO$4-1)*102,($AP$4-1)*14)</f>
        <v>0</v>
      </c>
    </row>
    <row r="46" spans="1:45" x14ac:dyDescent="0.35">
      <c r="B46" s="39">
        <f t="shared" si="1"/>
        <v>0.30208333333333331</v>
      </c>
      <c r="C46" s="263">
        <f ca="1">OFFSET(Values!C178,($AO$4-1)*102,($AP$4-1)*14)</f>
        <v>8</v>
      </c>
      <c r="D46" s="269">
        <f t="shared" ca="1" si="0"/>
        <v>8</v>
      </c>
      <c r="E46" s="207">
        <f ca="1">OFFSET(Values!D178,($AO$4-1)*102,($AP$4-1)*14)</f>
        <v>0</v>
      </c>
      <c r="F46" s="207">
        <f ca="1">OFFSET(Values!E178,($AO$4-1)*102,($AP$4-1)*14)</f>
        <v>8</v>
      </c>
      <c r="G46" s="207">
        <f ca="1">OFFSET(Values!F178,($AO$4-1)*102,($AP$4-1)*14)</f>
        <v>0</v>
      </c>
      <c r="H46" s="207">
        <f ca="1">OFFSET(Values!G178,($AO$4-1)*102,($AP$4-1)*14)</f>
        <v>0</v>
      </c>
      <c r="I46" s="207">
        <f ca="1">OFFSET(Values!H178,($AO$4-1)*102,($AP$4-1)*14)</f>
        <v>0</v>
      </c>
      <c r="J46" s="207">
        <f ca="1">OFFSET(Values!I178,($AO$4-1)*102,($AP$4-1)*14)</f>
        <v>0</v>
      </c>
      <c r="K46" s="207">
        <f ca="1">OFFSET(Values!J178,($AO$4-1)*102,($AP$4-1)*14)</f>
        <v>0</v>
      </c>
      <c r="L46" s="207">
        <f ca="1">OFFSET(Values!K178,($AO$4-1)*102,($AP$4-1)*14)</f>
        <v>0</v>
      </c>
      <c r="M46" s="207">
        <f ca="1">OFFSET(Values!L178,($AO$4-1)*102,($AP$4-1)*14)</f>
        <v>0</v>
      </c>
      <c r="N46" s="207">
        <f ca="1">OFFSET(Values!M178,($AO$4-1)*102,($AP$4-1)*14)</f>
        <v>0</v>
      </c>
      <c r="O46" s="207">
        <f ca="1">OFFSET(Values!N178,($AO$4-1)*102,($AP$4-1)*14)</f>
        <v>0</v>
      </c>
      <c r="P46" s="208">
        <f ca="1">OFFSET(Values!O178,($AO$4-1)*102,($AP$4-1)*14)</f>
        <v>0</v>
      </c>
    </row>
    <row r="47" spans="1:45" x14ac:dyDescent="0.35">
      <c r="A47" s="1" t="s">
        <v>57</v>
      </c>
      <c r="B47" s="39">
        <f t="shared" si="1"/>
        <v>0.3125</v>
      </c>
      <c r="C47" s="263">
        <f ca="1">OFFSET(Values!C179,($AO$4-1)*102,($AP$4-1)*14)</f>
        <v>5</v>
      </c>
      <c r="D47" s="269">
        <f t="shared" ca="1" si="0"/>
        <v>5</v>
      </c>
      <c r="E47" s="207">
        <f ca="1">OFFSET(Values!D179,($AO$4-1)*102,($AP$4-1)*14)</f>
        <v>0</v>
      </c>
      <c r="F47" s="207">
        <f ca="1">OFFSET(Values!E179,($AO$4-1)*102,($AP$4-1)*14)</f>
        <v>5</v>
      </c>
      <c r="G47" s="207">
        <f ca="1">OFFSET(Values!F179,($AO$4-1)*102,($AP$4-1)*14)</f>
        <v>0</v>
      </c>
      <c r="H47" s="207">
        <f ca="1">OFFSET(Values!G179,($AO$4-1)*102,($AP$4-1)*14)</f>
        <v>0</v>
      </c>
      <c r="I47" s="207">
        <f ca="1">OFFSET(Values!H179,($AO$4-1)*102,($AP$4-1)*14)</f>
        <v>0</v>
      </c>
      <c r="J47" s="207">
        <f ca="1">OFFSET(Values!I179,($AO$4-1)*102,($AP$4-1)*14)</f>
        <v>0</v>
      </c>
      <c r="K47" s="207">
        <f ca="1">OFFSET(Values!J179,($AO$4-1)*102,($AP$4-1)*14)</f>
        <v>0</v>
      </c>
      <c r="L47" s="207">
        <f ca="1">OFFSET(Values!K179,($AO$4-1)*102,($AP$4-1)*14)</f>
        <v>0</v>
      </c>
      <c r="M47" s="207">
        <f ca="1">OFFSET(Values!L179,($AO$4-1)*102,($AP$4-1)*14)</f>
        <v>0</v>
      </c>
      <c r="N47" s="207">
        <f ca="1">OFFSET(Values!M179,($AO$4-1)*102,($AP$4-1)*14)</f>
        <v>0</v>
      </c>
      <c r="O47" s="207">
        <f ca="1">OFFSET(Values!N179,($AO$4-1)*102,($AP$4-1)*14)</f>
        <v>0</v>
      </c>
      <c r="P47" s="208">
        <f ca="1">OFFSET(Values!O179,($AO$4-1)*102,($AP$4-1)*14)</f>
        <v>0</v>
      </c>
    </row>
    <row r="48" spans="1:45" x14ac:dyDescent="0.35">
      <c r="A48" s="1" t="s">
        <v>57</v>
      </c>
      <c r="B48" s="39">
        <f t="shared" si="1"/>
        <v>0.32291666666666669</v>
      </c>
      <c r="C48" s="263">
        <f ca="1">OFFSET(Values!C180,($AO$4-1)*102,($AP$4-1)*14)</f>
        <v>16</v>
      </c>
      <c r="D48" s="269">
        <f t="shared" ca="1" si="0"/>
        <v>16</v>
      </c>
      <c r="E48" s="207">
        <f ca="1">OFFSET(Values!D180,($AO$4-1)*102,($AP$4-1)*14)</f>
        <v>1</v>
      </c>
      <c r="F48" s="207">
        <f ca="1">OFFSET(Values!E180,($AO$4-1)*102,($AP$4-1)*14)</f>
        <v>11</v>
      </c>
      <c r="G48" s="207">
        <f ca="1">OFFSET(Values!F180,($AO$4-1)*102,($AP$4-1)*14)</f>
        <v>1</v>
      </c>
      <c r="H48" s="207">
        <f ca="1">OFFSET(Values!G180,($AO$4-1)*102,($AP$4-1)*14)</f>
        <v>3</v>
      </c>
      <c r="I48" s="207">
        <f ca="1">OFFSET(Values!H180,($AO$4-1)*102,($AP$4-1)*14)</f>
        <v>0</v>
      </c>
      <c r="J48" s="207">
        <f ca="1">OFFSET(Values!I180,($AO$4-1)*102,($AP$4-1)*14)</f>
        <v>0</v>
      </c>
      <c r="K48" s="207">
        <f ca="1">OFFSET(Values!J180,($AO$4-1)*102,($AP$4-1)*14)</f>
        <v>0</v>
      </c>
      <c r="L48" s="207">
        <f ca="1">OFFSET(Values!K180,($AO$4-1)*102,($AP$4-1)*14)</f>
        <v>0</v>
      </c>
      <c r="M48" s="207">
        <f ca="1">OFFSET(Values!L180,($AO$4-1)*102,($AP$4-1)*14)</f>
        <v>0</v>
      </c>
      <c r="N48" s="207">
        <f ca="1">OFFSET(Values!M180,($AO$4-1)*102,($AP$4-1)*14)</f>
        <v>0</v>
      </c>
      <c r="O48" s="207">
        <f ca="1">OFFSET(Values!N180,($AO$4-1)*102,($AP$4-1)*14)</f>
        <v>0</v>
      </c>
      <c r="P48" s="208">
        <f ca="1">OFFSET(Values!O180,($AO$4-1)*102,($AP$4-1)*14)</f>
        <v>0</v>
      </c>
    </row>
    <row r="49" spans="1:16" x14ac:dyDescent="0.35">
      <c r="A49" s="1" t="s">
        <v>57</v>
      </c>
      <c r="B49" s="39">
        <f t="shared" si="1"/>
        <v>0.33333333333333337</v>
      </c>
      <c r="C49" s="263">
        <f ca="1">OFFSET(Values!C181,($AO$4-1)*102,($AP$4-1)*14)</f>
        <v>13</v>
      </c>
      <c r="D49" s="269">
        <f t="shared" ca="1" si="0"/>
        <v>13</v>
      </c>
      <c r="E49" s="207">
        <f ca="1">OFFSET(Values!D181,($AO$4-1)*102,($AP$4-1)*14)</f>
        <v>0</v>
      </c>
      <c r="F49" s="207">
        <f ca="1">OFFSET(Values!E181,($AO$4-1)*102,($AP$4-1)*14)</f>
        <v>10</v>
      </c>
      <c r="G49" s="207">
        <f ca="1">OFFSET(Values!F181,($AO$4-1)*102,($AP$4-1)*14)</f>
        <v>2</v>
      </c>
      <c r="H49" s="207">
        <f ca="1">OFFSET(Values!G181,($AO$4-1)*102,($AP$4-1)*14)</f>
        <v>1</v>
      </c>
      <c r="I49" s="207">
        <f ca="1">OFFSET(Values!H181,($AO$4-1)*102,($AP$4-1)*14)</f>
        <v>0</v>
      </c>
      <c r="J49" s="207">
        <f ca="1">OFFSET(Values!I181,($AO$4-1)*102,($AP$4-1)*14)</f>
        <v>0</v>
      </c>
      <c r="K49" s="207">
        <f ca="1">OFFSET(Values!J181,($AO$4-1)*102,($AP$4-1)*14)</f>
        <v>0</v>
      </c>
      <c r="L49" s="207">
        <f ca="1">OFFSET(Values!K181,($AO$4-1)*102,($AP$4-1)*14)</f>
        <v>0</v>
      </c>
      <c r="M49" s="207">
        <f ca="1">OFFSET(Values!L181,($AO$4-1)*102,($AP$4-1)*14)</f>
        <v>0</v>
      </c>
      <c r="N49" s="207">
        <f ca="1">OFFSET(Values!M181,($AO$4-1)*102,($AP$4-1)*14)</f>
        <v>0</v>
      </c>
      <c r="O49" s="207">
        <f ca="1">OFFSET(Values!N181,($AO$4-1)*102,($AP$4-1)*14)</f>
        <v>0</v>
      </c>
      <c r="P49" s="208">
        <f ca="1">OFFSET(Values!O181,($AO$4-1)*102,($AP$4-1)*14)</f>
        <v>0</v>
      </c>
    </row>
    <row r="50" spans="1:16" x14ac:dyDescent="0.35">
      <c r="A50" s="1" t="s">
        <v>57</v>
      </c>
      <c r="B50" s="39">
        <f t="shared" si="1"/>
        <v>0.34375000000000006</v>
      </c>
      <c r="C50" s="263">
        <f ca="1">OFFSET(Values!C182,($AO$4-1)*102,($AP$4-1)*14)</f>
        <v>9</v>
      </c>
      <c r="D50" s="269">
        <f t="shared" ca="1" si="0"/>
        <v>9</v>
      </c>
      <c r="E50" s="207">
        <f ca="1">OFFSET(Values!D182,($AO$4-1)*102,($AP$4-1)*14)</f>
        <v>0</v>
      </c>
      <c r="F50" s="207">
        <f ca="1">OFFSET(Values!E182,($AO$4-1)*102,($AP$4-1)*14)</f>
        <v>9</v>
      </c>
      <c r="G50" s="207">
        <f ca="1">OFFSET(Values!F182,($AO$4-1)*102,($AP$4-1)*14)</f>
        <v>0</v>
      </c>
      <c r="H50" s="207">
        <f ca="1">OFFSET(Values!G182,($AO$4-1)*102,($AP$4-1)*14)</f>
        <v>0</v>
      </c>
      <c r="I50" s="207">
        <f ca="1">OFFSET(Values!H182,($AO$4-1)*102,($AP$4-1)*14)</f>
        <v>0</v>
      </c>
      <c r="J50" s="207">
        <f ca="1">OFFSET(Values!I182,($AO$4-1)*102,($AP$4-1)*14)</f>
        <v>0</v>
      </c>
      <c r="K50" s="207">
        <f ca="1">OFFSET(Values!J182,($AO$4-1)*102,($AP$4-1)*14)</f>
        <v>0</v>
      </c>
      <c r="L50" s="207">
        <f ca="1">OFFSET(Values!K182,($AO$4-1)*102,($AP$4-1)*14)</f>
        <v>0</v>
      </c>
      <c r="M50" s="207">
        <f ca="1">OFFSET(Values!L182,($AO$4-1)*102,($AP$4-1)*14)</f>
        <v>0</v>
      </c>
      <c r="N50" s="207">
        <f ca="1">OFFSET(Values!M182,($AO$4-1)*102,($AP$4-1)*14)</f>
        <v>0</v>
      </c>
      <c r="O50" s="207">
        <f ca="1">OFFSET(Values!N182,($AO$4-1)*102,($AP$4-1)*14)</f>
        <v>0</v>
      </c>
      <c r="P50" s="208">
        <f ca="1">OFFSET(Values!O182,($AO$4-1)*102,($AP$4-1)*14)</f>
        <v>0</v>
      </c>
    </row>
    <row r="51" spans="1:16" x14ac:dyDescent="0.35">
      <c r="A51" s="1" t="s">
        <v>57</v>
      </c>
      <c r="B51" s="39">
        <f t="shared" si="1"/>
        <v>0.35416666666666674</v>
      </c>
      <c r="C51" s="263">
        <f ca="1">OFFSET(Values!C183,($AO$4-1)*102,($AP$4-1)*14)</f>
        <v>15</v>
      </c>
      <c r="D51" s="269">
        <f t="shared" ca="1" si="0"/>
        <v>15</v>
      </c>
      <c r="E51" s="207">
        <f ca="1">OFFSET(Values!D183,($AO$4-1)*102,($AP$4-1)*14)</f>
        <v>0</v>
      </c>
      <c r="F51" s="207">
        <f ca="1">OFFSET(Values!E183,($AO$4-1)*102,($AP$4-1)*14)</f>
        <v>12</v>
      </c>
      <c r="G51" s="207">
        <f ca="1">OFFSET(Values!F183,($AO$4-1)*102,($AP$4-1)*14)</f>
        <v>0</v>
      </c>
      <c r="H51" s="207">
        <f ca="1">OFFSET(Values!G183,($AO$4-1)*102,($AP$4-1)*14)</f>
        <v>3</v>
      </c>
      <c r="I51" s="207">
        <f ca="1">OFFSET(Values!H183,($AO$4-1)*102,($AP$4-1)*14)</f>
        <v>0</v>
      </c>
      <c r="J51" s="207">
        <f ca="1">OFFSET(Values!I183,($AO$4-1)*102,($AP$4-1)*14)</f>
        <v>0</v>
      </c>
      <c r="K51" s="207">
        <f ca="1">OFFSET(Values!J183,($AO$4-1)*102,($AP$4-1)*14)</f>
        <v>0</v>
      </c>
      <c r="L51" s="207">
        <f ca="1">OFFSET(Values!K183,($AO$4-1)*102,($AP$4-1)*14)</f>
        <v>0</v>
      </c>
      <c r="M51" s="207">
        <f ca="1">OFFSET(Values!L183,($AO$4-1)*102,($AP$4-1)*14)</f>
        <v>0</v>
      </c>
      <c r="N51" s="207">
        <f ca="1">OFFSET(Values!M183,($AO$4-1)*102,($AP$4-1)*14)</f>
        <v>0</v>
      </c>
      <c r="O51" s="207">
        <f ca="1">OFFSET(Values!N183,($AO$4-1)*102,($AP$4-1)*14)</f>
        <v>0</v>
      </c>
      <c r="P51" s="208">
        <f ca="1">OFFSET(Values!O183,($AO$4-1)*102,($AP$4-1)*14)</f>
        <v>0</v>
      </c>
    </row>
    <row r="52" spans="1:16" x14ac:dyDescent="0.35">
      <c r="A52" s="1" t="s">
        <v>57</v>
      </c>
      <c r="B52" s="39">
        <f t="shared" si="1"/>
        <v>0.36458333333333343</v>
      </c>
      <c r="C52" s="263">
        <f ca="1">OFFSET(Values!C184,($AO$4-1)*102,($AP$4-1)*14)</f>
        <v>19</v>
      </c>
      <c r="D52" s="269">
        <f t="shared" ca="1" si="0"/>
        <v>19</v>
      </c>
      <c r="E52" s="207">
        <f ca="1">OFFSET(Values!D184,($AO$4-1)*102,($AP$4-1)*14)</f>
        <v>0</v>
      </c>
      <c r="F52" s="207">
        <f ca="1">OFFSET(Values!E184,($AO$4-1)*102,($AP$4-1)*14)</f>
        <v>15</v>
      </c>
      <c r="G52" s="207">
        <f ca="1">OFFSET(Values!F184,($AO$4-1)*102,($AP$4-1)*14)</f>
        <v>0</v>
      </c>
      <c r="H52" s="207">
        <f ca="1">OFFSET(Values!G184,($AO$4-1)*102,($AP$4-1)*14)</f>
        <v>4</v>
      </c>
      <c r="I52" s="207">
        <f ca="1">OFFSET(Values!H184,($AO$4-1)*102,($AP$4-1)*14)</f>
        <v>0</v>
      </c>
      <c r="J52" s="207">
        <f ca="1">OFFSET(Values!I184,($AO$4-1)*102,($AP$4-1)*14)</f>
        <v>0</v>
      </c>
      <c r="K52" s="207">
        <f ca="1">OFFSET(Values!J184,($AO$4-1)*102,($AP$4-1)*14)</f>
        <v>0</v>
      </c>
      <c r="L52" s="207">
        <f ca="1">OFFSET(Values!K184,($AO$4-1)*102,($AP$4-1)*14)</f>
        <v>0</v>
      </c>
      <c r="M52" s="207">
        <f ca="1">OFFSET(Values!L184,($AO$4-1)*102,($AP$4-1)*14)</f>
        <v>0</v>
      </c>
      <c r="N52" s="207">
        <f ca="1">OFFSET(Values!M184,($AO$4-1)*102,($AP$4-1)*14)</f>
        <v>0</v>
      </c>
      <c r="O52" s="207">
        <f ca="1">OFFSET(Values!N184,($AO$4-1)*102,($AP$4-1)*14)</f>
        <v>0</v>
      </c>
      <c r="P52" s="208">
        <f ca="1">OFFSET(Values!O184,($AO$4-1)*102,($AP$4-1)*14)</f>
        <v>0</v>
      </c>
    </row>
    <row r="53" spans="1:16" x14ac:dyDescent="0.35">
      <c r="A53" s="1" t="s">
        <v>57</v>
      </c>
      <c r="B53" s="39">
        <f t="shared" si="1"/>
        <v>0.37500000000000011</v>
      </c>
      <c r="C53" s="263">
        <f ca="1">OFFSET(Values!C185,($AO$4-1)*102,($AP$4-1)*14)</f>
        <v>8</v>
      </c>
      <c r="D53" s="269">
        <f t="shared" ca="1" si="0"/>
        <v>8</v>
      </c>
      <c r="E53" s="207">
        <f ca="1">OFFSET(Values!D185,($AO$4-1)*102,($AP$4-1)*14)</f>
        <v>0</v>
      </c>
      <c r="F53" s="207">
        <f ca="1">OFFSET(Values!E185,($AO$4-1)*102,($AP$4-1)*14)</f>
        <v>4</v>
      </c>
      <c r="G53" s="207">
        <f ca="1">OFFSET(Values!F185,($AO$4-1)*102,($AP$4-1)*14)</f>
        <v>0</v>
      </c>
      <c r="H53" s="207">
        <f ca="1">OFFSET(Values!G185,($AO$4-1)*102,($AP$4-1)*14)</f>
        <v>3</v>
      </c>
      <c r="I53" s="207">
        <f ca="1">OFFSET(Values!H185,($AO$4-1)*102,($AP$4-1)*14)</f>
        <v>1</v>
      </c>
      <c r="J53" s="207">
        <f ca="1">OFFSET(Values!I185,($AO$4-1)*102,($AP$4-1)*14)</f>
        <v>0</v>
      </c>
      <c r="K53" s="207">
        <f ca="1">OFFSET(Values!J185,($AO$4-1)*102,($AP$4-1)*14)</f>
        <v>0</v>
      </c>
      <c r="L53" s="207">
        <f ca="1">OFFSET(Values!K185,($AO$4-1)*102,($AP$4-1)*14)</f>
        <v>0</v>
      </c>
      <c r="M53" s="207">
        <f ca="1">OFFSET(Values!L185,($AO$4-1)*102,($AP$4-1)*14)</f>
        <v>0</v>
      </c>
      <c r="N53" s="207">
        <f ca="1">OFFSET(Values!M185,($AO$4-1)*102,($AP$4-1)*14)</f>
        <v>0</v>
      </c>
      <c r="O53" s="207">
        <f ca="1">OFFSET(Values!N185,($AO$4-1)*102,($AP$4-1)*14)</f>
        <v>0</v>
      </c>
      <c r="P53" s="208">
        <f ca="1">OFFSET(Values!O185,($AO$4-1)*102,($AP$4-1)*14)</f>
        <v>0</v>
      </c>
    </row>
    <row r="54" spans="1:16" x14ac:dyDescent="0.35">
      <c r="A54" s="1" t="s">
        <v>57</v>
      </c>
      <c r="B54" s="39">
        <f t="shared" si="1"/>
        <v>0.3854166666666668</v>
      </c>
      <c r="C54" s="263">
        <f ca="1">OFFSET(Values!C186,($AO$4-1)*102,($AP$4-1)*14)</f>
        <v>8</v>
      </c>
      <c r="D54" s="269">
        <f t="shared" ca="1" si="0"/>
        <v>8</v>
      </c>
      <c r="E54" s="207">
        <f ca="1">OFFSET(Values!D186,($AO$4-1)*102,($AP$4-1)*14)</f>
        <v>0</v>
      </c>
      <c r="F54" s="207">
        <f ca="1">OFFSET(Values!E186,($AO$4-1)*102,($AP$4-1)*14)</f>
        <v>6</v>
      </c>
      <c r="G54" s="207">
        <f ca="1">OFFSET(Values!F186,($AO$4-1)*102,($AP$4-1)*14)</f>
        <v>1</v>
      </c>
      <c r="H54" s="207">
        <f ca="1">OFFSET(Values!G186,($AO$4-1)*102,($AP$4-1)*14)</f>
        <v>0</v>
      </c>
      <c r="I54" s="207">
        <f ca="1">OFFSET(Values!H186,($AO$4-1)*102,($AP$4-1)*14)</f>
        <v>1</v>
      </c>
      <c r="J54" s="207">
        <f ca="1">OFFSET(Values!I186,($AO$4-1)*102,($AP$4-1)*14)</f>
        <v>0</v>
      </c>
      <c r="K54" s="207">
        <f ca="1">OFFSET(Values!J186,($AO$4-1)*102,($AP$4-1)*14)</f>
        <v>0</v>
      </c>
      <c r="L54" s="207">
        <f ca="1">OFFSET(Values!K186,($AO$4-1)*102,($AP$4-1)*14)</f>
        <v>0</v>
      </c>
      <c r="M54" s="207">
        <f ca="1">OFFSET(Values!L186,($AO$4-1)*102,($AP$4-1)*14)</f>
        <v>0</v>
      </c>
      <c r="N54" s="207">
        <f ca="1">OFFSET(Values!M186,($AO$4-1)*102,($AP$4-1)*14)</f>
        <v>0</v>
      </c>
      <c r="O54" s="207">
        <f ca="1">OFFSET(Values!N186,($AO$4-1)*102,($AP$4-1)*14)</f>
        <v>0</v>
      </c>
      <c r="P54" s="208">
        <f ca="1">OFFSET(Values!O186,($AO$4-1)*102,($AP$4-1)*14)</f>
        <v>0</v>
      </c>
    </row>
    <row r="55" spans="1:16" x14ac:dyDescent="0.35">
      <c r="A55" s="1" t="s">
        <v>57</v>
      </c>
      <c r="B55" s="39">
        <f t="shared" si="1"/>
        <v>0.39583333333333348</v>
      </c>
      <c r="C55" s="263">
        <f ca="1">OFFSET(Values!C187,($AO$4-1)*102,($AP$4-1)*14)</f>
        <v>15</v>
      </c>
      <c r="D55" s="269">
        <f t="shared" ca="1" si="0"/>
        <v>15</v>
      </c>
      <c r="E55" s="207">
        <f ca="1">OFFSET(Values!D187,($AO$4-1)*102,($AP$4-1)*14)</f>
        <v>0</v>
      </c>
      <c r="F55" s="207">
        <f ca="1">OFFSET(Values!E187,($AO$4-1)*102,($AP$4-1)*14)</f>
        <v>12</v>
      </c>
      <c r="G55" s="207">
        <f ca="1">OFFSET(Values!F187,($AO$4-1)*102,($AP$4-1)*14)</f>
        <v>0</v>
      </c>
      <c r="H55" s="207">
        <f ca="1">OFFSET(Values!G187,($AO$4-1)*102,($AP$4-1)*14)</f>
        <v>3</v>
      </c>
      <c r="I55" s="207">
        <f ca="1">OFFSET(Values!H187,($AO$4-1)*102,($AP$4-1)*14)</f>
        <v>0</v>
      </c>
      <c r="J55" s="207">
        <f ca="1">OFFSET(Values!I187,($AO$4-1)*102,($AP$4-1)*14)</f>
        <v>0</v>
      </c>
      <c r="K55" s="207">
        <f ca="1">OFFSET(Values!J187,($AO$4-1)*102,($AP$4-1)*14)</f>
        <v>0</v>
      </c>
      <c r="L55" s="207">
        <f ca="1">OFFSET(Values!K187,($AO$4-1)*102,($AP$4-1)*14)</f>
        <v>0</v>
      </c>
      <c r="M55" s="207">
        <f ca="1">OFFSET(Values!L187,($AO$4-1)*102,($AP$4-1)*14)</f>
        <v>0</v>
      </c>
      <c r="N55" s="207">
        <f ca="1">OFFSET(Values!M187,($AO$4-1)*102,($AP$4-1)*14)</f>
        <v>0</v>
      </c>
      <c r="O55" s="207">
        <f ca="1">OFFSET(Values!N187,($AO$4-1)*102,($AP$4-1)*14)</f>
        <v>0</v>
      </c>
      <c r="P55" s="208">
        <f ca="1">OFFSET(Values!O187,($AO$4-1)*102,($AP$4-1)*14)</f>
        <v>0</v>
      </c>
    </row>
    <row r="56" spans="1:16" x14ac:dyDescent="0.35">
      <c r="A56" s="1" t="s">
        <v>57</v>
      </c>
      <c r="B56" s="39">
        <f t="shared" si="1"/>
        <v>0.40625000000000017</v>
      </c>
      <c r="C56" s="263">
        <f ca="1">OFFSET(Values!C188,($AO$4-1)*102,($AP$4-1)*14)</f>
        <v>8</v>
      </c>
      <c r="D56" s="269">
        <f t="shared" ca="1" si="0"/>
        <v>8</v>
      </c>
      <c r="E56" s="207">
        <f ca="1">OFFSET(Values!D188,($AO$4-1)*102,($AP$4-1)*14)</f>
        <v>0</v>
      </c>
      <c r="F56" s="207">
        <f ca="1">OFFSET(Values!E188,($AO$4-1)*102,($AP$4-1)*14)</f>
        <v>5</v>
      </c>
      <c r="G56" s="207">
        <f ca="1">OFFSET(Values!F188,($AO$4-1)*102,($AP$4-1)*14)</f>
        <v>1</v>
      </c>
      <c r="H56" s="207">
        <f ca="1">OFFSET(Values!G188,($AO$4-1)*102,($AP$4-1)*14)</f>
        <v>2</v>
      </c>
      <c r="I56" s="207">
        <f ca="1">OFFSET(Values!H188,($AO$4-1)*102,($AP$4-1)*14)</f>
        <v>0</v>
      </c>
      <c r="J56" s="207">
        <f ca="1">OFFSET(Values!I188,($AO$4-1)*102,($AP$4-1)*14)</f>
        <v>0</v>
      </c>
      <c r="K56" s="207">
        <f ca="1">OFFSET(Values!J188,($AO$4-1)*102,($AP$4-1)*14)</f>
        <v>0</v>
      </c>
      <c r="L56" s="207">
        <f ca="1">OFFSET(Values!K188,($AO$4-1)*102,($AP$4-1)*14)</f>
        <v>0</v>
      </c>
      <c r="M56" s="207">
        <f ca="1">OFFSET(Values!L188,($AO$4-1)*102,($AP$4-1)*14)</f>
        <v>0</v>
      </c>
      <c r="N56" s="207">
        <f ca="1">OFFSET(Values!M188,($AO$4-1)*102,($AP$4-1)*14)</f>
        <v>0</v>
      </c>
      <c r="O56" s="207">
        <f ca="1">OFFSET(Values!N188,($AO$4-1)*102,($AP$4-1)*14)</f>
        <v>0</v>
      </c>
      <c r="P56" s="208">
        <f ca="1">OFFSET(Values!O188,($AO$4-1)*102,($AP$4-1)*14)</f>
        <v>0</v>
      </c>
    </row>
    <row r="57" spans="1:16" x14ac:dyDescent="0.35">
      <c r="A57" s="1" t="s">
        <v>57</v>
      </c>
      <c r="B57" s="39">
        <f t="shared" si="1"/>
        <v>0.41666666666666685</v>
      </c>
      <c r="C57" s="263">
        <f ca="1">OFFSET(Values!C189,($AO$4-1)*102,($AP$4-1)*14)</f>
        <v>14</v>
      </c>
      <c r="D57" s="269">
        <f t="shared" ca="1" si="0"/>
        <v>14</v>
      </c>
      <c r="E57" s="207">
        <f ca="1">OFFSET(Values!D189,($AO$4-1)*102,($AP$4-1)*14)</f>
        <v>0</v>
      </c>
      <c r="F57" s="207">
        <f ca="1">OFFSET(Values!E189,($AO$4-1)*102,($AP$4-1)*14)</f>
        <v>13</v>
      </c>
      <c r="G57" s="207">
        <f ca="1">OFFSET(Values!F189,($AO$4-1)*102,($AP$4-1)*14)</f>
        <v>1</v>
      </c>
      <c r="H57" s="207">
        <f ca="1">OFFSET(Values!G189,($AO$4-1)*102,($AP$4-1)*14)</f>
        <v>0</v>
      </c>
      <c r="I57" s="207">
        <f ca="1">OFFSET(Values!H189,($AO$4-1)*102,($AP$4-1)*14)</f>
        <v>0</v>
      </c>
      <c r="J57" s="207">
        <f ca="1">OFFSET(Values!I189,($AO$4-1)*102,($AP$4-1)*14)</f>
        <v>0</v>
      </c>
      <c r="K57" s="207">
        <f ca="1">OFFSET(Values!J189,($AO$4-1)*102,($AP$4-1)*14)</f>
        <v>0</v>
      </c>
      <c r="L57" s="207">
        <f ca="1">OFFSET(Values!K189,($AO$4-1)*102,($AP$4-1)*14)</f>
        <v>0</v>
      </c>
      <c r="M57" s="207">
        <f ca="1">OFFSET(Values!L189,($AO$4-1)*102,($AP$4-1)*14)</f>
        <v>0</v>
      </c>
      <c r="N57" s="207">
        <f ca="1">OFFSET(Values!M189,($AO$4-1)*102,($AP$4-1)*14)</f>
        <v>0</v>
      </c>
      <c r="O57" s="207">
        <f ca="1">OFFSET(Values!N189,($AO$4-1)*102,($AP$4-1)*14)</f>
        <v>0</v>
      </c>
      <c r="P57" s="208">
        <f ca="1">OFFSET(Values!O189,($AO$4-1)*102,($AP$4-1)*14)</f>
        <v>0</v>
      </c>
    </row>
    <row r="58" spans="1:16" x14ac:dyDescent="0.35">
      <c r="A58" s="1" t="s">
        <v>57</v>
      </c>
      <c r="B58" s="39">
        <f t="shared" si="1"/>
        <v>0.42708333333333354</v>
      </c>
      <c r="C58" s="263">
        <f ca="1">OFFSET(Values!C190,($AO$4-1)*102,($AP$4-1)*14)</f>
        <v>9</v>
      </c>
      <c r="D58" s="269">
        <f t="shared" ca="1" si="0"/>
        <v>9</v>
      </c>
      <c r="E58" s="207">
        <f ca="1">OFFSET(Values!D190,($AO$4-1)*102,($AP$4-1)*14)</f>
        <v>0</v>
      </c>
      <c r="F58" s="207">
        <f ca="1">OFFSET(Values!E190,($AO$4-1)*102,($AP$4-1)*14)</f>
        <v>7</v>
      </c>
      <c r="G58" s="207">
        <f ca="1">OFFSET(Values!F190,($AO$4-1)*102,($AP$4-1)*14)</f>
        <v>0</v>
      </c>
      <c r="H58" s="207">
        <f ca="1">OFFSET(Values!G190,($AO$4-1)*102,($AP$4-1)*14)</f>
        <v>2</v>
      </c>
      <c r="I58" s="207">
        <f ca="1">OFFSET(Values!H190,($AO$4-1)*102,($AP$4-1)*14)</f>
        <v>0</v>
      </c>
      <c r="J58" s="207">
        <f ca="1">OFFSET(Values!I190,($AO$4-1)*102,($AP$4-1)*14)</f>
        <v>0</v>
      </c>
      <c r="K58" s="207">
        <f ca="1">OFFSET(Values!J190,($AO$4-1)*102,($AP$4-1)*14)</f>
        <v>0</v>
      </c>
      <c r="L58" s="207">
        <f ca="1">OFFSET(Values!K190,($AO$4-1)*102,($AP$4-1)*14)</f>
        <v>0</v>
      </c>
      <c r="M58" s="207">
        <f ca="1">OFFSET(Values!L190,($AO$4-1)*102,($AP$4-1)*14)</f>
        <v>0</v>
      </c>
      <c r="N58" s="207">
        <f ca="1">OFFSET(Values!M190,($AO$4-1)*102,($AP$4-1)*14)</f>
        <v>0</v>
      </c>
      <c r="O58" s="207">
        <f ca="1">OFFSET(Values!N190,($AO$4-1)*102,($AP$4-1)*14)</f>
        <v>0</v>
      </c>
      <c r="P58" s="208">
        <f ca="1">OFFSET(Values!O190,($AO$4-1)*102,($AP$4-1)*14)</f>
        <v>0</v>
      </c>
    </row>
    <row r="59" spans="1:16" x14ac:dyDescent="0.35">
      <c r="A59" s="1" t="s">
        <v>57</v>
      </c>
      <c r="B59" s="39">
        <f t="shared" si="1"/>
        <v>0.43750000000000022</v>
      </c>
      <c r="C59" s="263">
        <f ca="1">OFFSET(Values!C191,($AO$4-1)*102,($AP$4-1)*14)</f>
        <v>12</v>
      </c>
      <c r="D59" s="269">
        <f t="shared" ca="1" si="0"/>
        <v>12</v>
      </c>
      <c r="E59" s="207">
        <f ca="1">OFFSET(Values!D191,($AO$4-1)*102,($AP$4-1)*14)</f>
        <v>0</v>
      </c>
      <c r="F59" s="207">
        <f ca="1">OFFSET(Values!E191,($AO$4-1)*102,($AP$4-1)*14)</f>
        <v>11</v>
      </c>
      <c r="G59" s="207">
        <f ca="1">OFFSET(Values!F191,($AO$4-1)*102,($AP$4-1)*14)</f>
        <v>0</v>
      </c>
      <c r="H59" s="207">
        <f ca="1">OFFSET(Values!G191,($AO$4-1)*102,($AP$4-1)*14)</f>
        <v>1</v>
      </c>
      <c r="I59" s="207">
        <f ca="1">OFFSET(Values!H191,($AO$4-1)*102,($AP$4-1)*14)</f>
        <v>0</v>
      </c>
      <c r="J59" s="207">
        <f ca="1">OFFSET(Values!I191,($AO$4-1)*102,($AP$4-1)*14)</f>
        <v>0</v>
      </c>
      <c r="K59" s="207">
        <f ca="1">OFFSET(Values!J191,($AO$4-1)*102,($AP$4-1)*14)</f>
        <v>0</v>
      </c>
      <c r="L59" s="207">
        <f ca="1">OFFSET(Values!K191,($AO$4-1)*102,($AP$4-1)*14)</f>
        <v>0</v>
      </c>
      <c r="M59" s="207">
        <f ca="1">OFFSET(Values!L191,($AO$4-1)*102,($AP$4-1)*14)</f>
        <v>0</v>
      </c>
      <c r="N59" s="207">
        <f ca="1">OFFSET(Values!M191,($AO$4-1)*102,($AP$4-1)*14)</f>
        <v>0</v>
      </c>
      <c r="O59" s="207">
        <f ca="1">OFFSET(Values!N191,($AO$4-1)*102,($AP$4-1)*14)</f>
        <v>0</v>
      </c>
      <c r="P59" s="208">
        <f ca="1">OFFSET(Values!O191,($AO$4-1)*102,($AP$4-1)*14)</f>
        <v>0</v>
      </c>
    </row>
    <row r="60" spans="1:16" x14ac:dyDescent="0.35">
      <c r="A60" s="1" t="s">
        <v>57</v>
      </c>
      <c r="B60" s="39">
        <f t="shared" si="1"/>
        <v>0.44791666666666691</v>
      </c>
      <c r="C60" s="263">
        <f ca="1">OFFSET(Values!C192,($AO$4-1)*102,($AP$4-1)*14)</f>
        <v>12</v>
      </c>
      <c r="D60" s="269">
        <f t="shared" ca="1" si="0"/>
        <v>12</v>
      </c>
      <c r="E60" s="207">
        <f ca="1">OFFSET(Values!D192,($AO$4-1)*102,($AP$4-1)*14)</f>
        <v>0</v>
      </c>
      <c r="F60" s="207">
        <f ca="1">OFFSET(Values!E192,($AO$4-1)*102,($AP$4-1)*14)</f>
        <v>10</v>
      </c>
      <c r="G60" s="207">
        <f ca="1">OFFSET(Values!F192,($AO$4-1)*102,($AP$4-1)*14)</f>
        <v>0</v>
      </c>
      <c r="H60" s="207">
        <f ca="1">OFFSET(Values!G192,($AO$4-1)*102,($AP$4-1)*14)</f>
        <v>2</v>
      </c>
      <c r="I60" s="207">
        <f ca="1">OFFSET(Values!H192,($AO$4-1)*102,($AP$4-1)*14)</f>
        <v>0</v>
      </c>
      <c r="J60" s="207">
        <f ca="1">OFFSET(Values!I192,($AO$4-1)*102,($AP$4-1)*14)</f>
        <v>0</v>
      </c>
      <c r="K60" s="207">
        <f ca="1">OFFSET(Values!J192,($AO$4-1)*102,($AP$4-1)*14)</f>
        <v>0</v>
      </c>
      <c r="L60" s="207">
        <f ca="1">OFFSET(Values!K192,($AO$4-1)*102,($AP$4-1)*14)</f>
        <v>0</v>
      </c>
      <c r="M60" s="207">
        <f ca="1">OFFSET(Values!L192,($AO$4-1)*102,($AP$4-1)*14)</f>
        <v>0</v>
      </c>
      <c r="N60" s="207">
        <f ca="1">OFFSET(Values!M192,($AO$4-1)*102,($AP$4-1)*14)</f>
        <v>0</v>
      </c>
      <c r="O60" s="207">
        <f ca="1">OFFSET(Values!N192,($AO$4-1)*102,($AP$4-1)*14)</f>
        <v>0</v>
      </c>
      <c r="P60" s="208">
        <f ca="1">OFFSET(Values!O192,($AO$4-1)*102,($AP$4-1)*14)</f>
        <v>0</v>
      </c>
    </row>
    <row r="61" spans="1:16" x14ac:dyDescent="0.35">
      <c r="A61" s="1" t="s">
        <v>57</v>
      </c>
      <c r="B61" s="39">
        <f t="shared" si="1"/>
        <v>0.45833333333333359</v>
      </c>
      <c r="C61" s="263">
        <f ca="1">OFFSET(Values!C193,($AO$4-1)*102,($AP$4-1)*14)</f>
        <v>4</v>
      </c>
      <c r="D61" s="269">
        <f t="shared" ca="1" si="0"/>
        <v>4</v>
      </c>
      <c r="E61" s="207">
        <f ca="1">OFFSET(Values!D193,($AO$4-1)*102,($AP$4-1)*14)</f>
        <v>0</v>
      </c>
      <c r="F61" s="207">
        <f ca="1">OFFSET(Values!E193,($AO$4-1)*102,($AP$4-1)*14)</f>
        <v>2</v>
      </c>
      <c r="G61" s="207">
        <f ca="1">OFFSET(Values!F193,($AO$4-1)*102,($AP$4-1)*14)</f>
        <v>0</v>
      </c>
      <c r="H61" s="207">
        <f ca="1">OFFSET(Values!G193,($AO$4-1)*102,($AP$4-1)*14)</f>
        <v>2</v>
      </c>
      <c r="I61" s="207">
        <f ca="1">OFFSET(Values!H193,($AO$4-1)*102,($AP$4-1)*14)</f>
        <v>0</v>
      </c>
      <c r="J61" s="207">
        <f ca="1">OFFSET(Values!I193,($AO$4-1)*102,($AP$4-1)*14)</f>
        <v>0</v>
      </c>
      <c r="K61" s="207">
        <f ca="1">OFFSET(Values!J193,($AO$4-1)*102,($AP$4-1)*14)</f>
        <v>0</v>
      </c>
      <c r="L61" s="207">
        <f ca="1">OFFSET(Values!K193,($AO$4-1)*102,($AP$4-1)*14)</f>
        <v>0</v>
      </c>
      <c r="M61" s="207">
        <f ca="1">OFFSET(Values!L193,($AO$4-1)*102,($AP$4-1)*14)</f>
        <v>0</v>
      </c>
      <c r="N61" s="207">
        <f ca="1">OFFSET(Values!M193,($AO$4-1)*102,($AP$4-1)*14)</f>
        <v>0</v>
      </c>
      <c r="O61" s="207">
        <f ca="1">OFFSET(Values!N193,($AO$4-1)*102,($AP$4-1)*14)</f>
        <v>0</v>
      </c>
      <c r="P61" s="208">
        <f ca="1">OFFSET(Values!O193,($AO$4-1)*102,($AP$4-1)*14)</f>
        <v>0</v>
      </c>
    </row>
    <row r="62" spans="1:16" x14ac:dyDescent="0.35">
      <c r="A62" s="1" t="s">
        <v>57</v>
      </c>
      <c r="B62" s="39">
        <f t="shared" si="1"/>
        <v>0.46875000000000028</v>
      </c>
      <c r="C62" s="263">
        <f ca="1">OFFSET(Values!C194,($AO$4-1)*102,($AP$4-1)*14)</f>
        <v>7</v>
      </c>
      <c r="D62" s="269">
        <f t="shared" ca="1" si="0"/>
        <v>7</v>
      </c>
      <c r="E62" s="207">
        <f ca="1">OFFSET(Values!D194,($AO$4-1)*102,($AP$4-1)*14)</f>
        <v>0</v>
      </c>
      <c r="F62" s="207">
        <f ca="1">OFFSET(Values!E194,($AO$4-1)*102,($AP$4-1)*14)</f>
        <v>6</v>
      </c>
      <c r="G62" s="207">
        <f ca="1">OFFSET(Values!F194,($AO$4-1)*102,($AP$4-1)*14)</f>
        <v>0</v>
      </c>
      <c r="H62" s="207">
        <f ca="1">OFFSET(Values!G194,($AO$4-1)*102,($AP$4-1)*14)</f>
        <v>1</v>
      </c>
      <c r="I62" s="207">
        <f ca="1">OFFSET(Values!H194,($AO$4-1)*102,($AP$4-1)*14)</f>
        <v>0</v>
      </c>
      <c r="J62" s="207">
        <f ca="1">OFFSET(Values!I194,($AO$4-1)*102,($AP$4-1)*14)</f>
        <v>0</v>
      </c>
      <c r="K62" s="207">
        <f ca="1">OFFSET(Values!J194,($AO$4-1)*102,($AP$4-1)*14)</f>
        <v>0</v>
      </c>
      <c r="L62" s="207">
        <f ca="1">OFFSET(Values!K194,($AO$4-1)*102,($AP$4-1)*14)</f>
        <v>0</v>
      </c>
      <c r="M62" s="207">
        <f ca="1">OFFSET(Values!L194,($AO$4-1)*102,($AP$4-1)*14)</f>
        <v>0</v>
      </c>
      <c r="N62" s="207">
        <f ca="1">OFFSET(Values!M194,($AO$4-1)*102,($AP$4-1)*14)</f>
        <v>0</v>
      </c>
      <c r="O62" s="207">
        <f ca="1">OFFSET(Values!N194,($AO$4-1)*102,($AP$4-1)*14)</f>
        <v>0</v>
      </c>
      <c r="P62" s="208">
        <f ca="1">OFFSET(Values!O194,($AO$4-1)*102,($AP$4-1)*14)</f>
        <v>0</v>
      </c>
    </row>
    <row r="63" spans="1:16" x14ac:dyDescent="0.35">
      <c r="A63" s="1" t="s">
        <v>57</v>
      </c>
      <c r="B63" s="39">
        <f t="shared" si="1"/>
        <v>0.47916666666666696</v>
      </c>
      <c r="C63" s="263">
        <f ca="1">OFFSET(Values!C195,($AO$4-1)*102,($AP$4-1)*14)</f>
        <v>14</v>
      </c>
      <c r="D63" s="269">
        <f t="shared" ca="1" si="0"/>
        <v>14</v>
      </c>
      <c r="E63" s="207">
        <f ca="1">OFFSET(Values!D195,($AO$4-1)*102,($AP$4-1)*14)</f>
        <v>0</v>
      </c>
      <c r="F63" s="207">
        <f ca="1">OFFSET(Values!E195,($AO$4-1)*102,($AP$4-1)*14)</f>
        <v>6</v>
      </c>
      <c r="G63" s="207">
        <f ca="1">OFFSET(Values!F195,($AO$4-1)*102,($AP$4-1)*14)</f>
        <v>0</v>
      </c>
      <c r="H63" s="207">
        <f ca="1">OFFSET(Values!G195,($AO$4-1)*102,($AP$4-1)*14)</f>
        <v>5</v>
      </c>
      <c r="I63" s="207">
        <f ca="1">OFFSET(Values!H195,($AO$4-1)*102,($AP$4-1)*14)</f>
        <v>1</v>
      </c>
      <c r="J63" s="207">
        <f ca="1">OFFSET(Values!I195,($AO$4-1)*102,($AP$4-1)*14)</f>
        <v>1</v>
      </c>
      <c r="K63" s="207">
        <f ca="1">OFFSET(Values!J195,($AO$4-1)*102,($AP$4-1)*14)</f>
        <v>0</v>
      </c>
      <c r="L63" s="207">
        <f ca="1">OFFSET(Values!K195,($AO$4-1)*102,($AP$4-1)*14)</f>
        <v>0</v>
      </c>
      <c r="M63" s="207">
        <f ca="1">OFFSET(Values!L195,($AO$4-1)*102,($AP$4-1)*14)</f>
        <v>1</v>
      </c>
      <c r="N63" s="207">
        <f ca="1">OFFSET(Values!M195,($AO$4-1)*102,($AP$4-1)*14)</f>
        <v>0</v>
      </c>
      <c r="O63" s="207">
        <f ca="1">OFFSET(Values!N195,($AO$4-1)*102,($AP$4-1)*14)</f>
        <v>0</v>
      </c>
      <c r="P63" s="208">
        <f ca="1">OFFSET(Values!O195,($AO$4-1)*102,($AP$4-1)*14)</f>
        <v>0</v>
      </c>
    </row>
    <row r="64" spans="1:16" x14ac:dyDescent="0.35">
      <c r="A64" s="1" t="s">
        <v>57</v>
      </c>
      <c r="B64" s="39">
        <f t="shared" si="1"/>
        <v>0.48958333333333365</v>
      </c>
      <c r="C64" s="263">
        <f ca="1">OFFSET(Values!C196,($AO$4-1)*102,($AP$4-1)*14)</f>
        <v>8</v>
      </c>
      <c r="D64" s="269">
        <f t="shared" ca="1" si="0"/>
        <v>8</v>
      </c>
      <c r="E64" s="207">
        <f ca="1">OFFSET(Values!D196,($AO$4-1)*102,($AP$4-1)*14)</f>
        <v>0</v>
      </c>
      <c r="F64" s="207">
        <f ca="1">OFFSET(Values!E196,($AO$4-1)*102,($AP$4-1)*14)</f>
        <v>6</v>
      </c>
      <c r="G64" s="207">
        <f ca="1">OFFSET(Values!F196,($AO$4-1)*102,($AP$4-1)*14)</f>
        <v>0</v>
      </c>
      <c r="H64" s="207">
        <f ca="1">OFFSET(Values!G196,($AO$4-1)*102,($AP$4-1)*14)</f>
        <v>1</v>
      </c>
      <c r="I64" s="207">
        <f ca="1">OFFSET(Values!H196,($AO$4-1)*102,($AP$4-1)*14)</f>
        <v>1</v>
      </c>
      <c r="J64" s="207">
        <f ca="1">OFFSET(Values!I196,($AO$4-1)*102,($AP$4-1)*14)</f>
        <v>0</v>
      </c>
      <c r="K64" s="207">
        <f ca="1">OFFSET(Values!J196,($AO$4-1)*102,($AP$4-1)*14)</f>
        <v>0</v>
      </c>
      <c r="L64" s="207">
        <f ca="1">OFFSET(Values!K196,($AO$4-1)*102,($AP$4-1)*14)</f>
        <v>0</v>
      </c>
      <c r="M64" s="207">
        <f ca="1">OFFSET(Values!L196,($AO$4-1)*102,($AP$4-1)*14)</f>
        <v>0</v>
      </c>
      <c r="N64" s="207">
        <f ca="1">OFFSET(Values!M196,($AO$4-1)*102,($AP$4-1)*14)</f>
        <v>0</v>
      </c>
      <c r="O64" s="207">
        <f ca="1">OFFSET(Values!N196,($AO$4-1)*102,($AP$4-1)*14)</f>
        <v>0</v>
      </c>
      <c r="P64" s="208">
        <f ca="1">OFFSET(Values!O196,($AO$4-1)*102,($AP$4-1)*14)</f>
        <v>0</v>
      </c>
    </row>
    <row r="65" spans="1:16" x14ac:dyDescent="0.35">
      <c r="A65" s="1" t="s">
        <v>57</v>
      </c>
      <c r="B65" s="39">
        <f t="shared" si="1"/>
        <v>0.50000000000000033</v>
      </c>
      <c r="C65" s="263">
        <f ca="1">OFFSET(Values!C197,($AO$4-1)*102,($AP$4-1)*14)</f>
        <v>21</v>
      </c>
      <c r="D65" s="269">
        <f t="shared" ca="1" si="0"/>
        <v>21</v>
      </c>
      <c r="E65" s="213">
        <f ca="1">OFFSET(Values!D197,($AO$4-1)*102,($AP$4-1)*14)</f>
        <v>0</v>
      </c>
      <c r="F65" s="207">
        <f ca="1">OFFSET(Values!E197,($AO$4-1)*102,($AP$4-1)*14)</f>
        <v>16</v>
      </c>
      <c r="G65" s="207">
        <f ca="1">OFFSET(Values!F197,($AO$4-1)*102,($AP$4-1)*14)</f>
        <v>1</v>
      </c>
      <c r="H65" s="207">
        <f ca="1">OFFSET(Values!G197,($AO$4-1)*102,($AP$4-1)*14)</f>
        <v>3</v>
      </c>
      <c r="I65" s="207">
        <f ca="1">OFFSET(Values!H197,($AO$4-1)*102,($AP$4-1)*14)</f>
        <v>1</v>
      </c>
      <c r="J65" s="207">
        <f ca="1">OFFSET(Values!I197,($AO$4-1)*102,($AP$4-1)*14)</f>
        <v>0</v>
      </c>
      <c r="K65" s="207">
        <f ca="1">OFFSET(Values!J197,($AO$4-1)*102,($AP$4-1)*14)</f>
        <v>0</v>
      </c>
      <c r="L65" s="207">
        <f ca="1">OFFSET(Values!K197,($AO$4-1)*102,($AP$4-1)*14)</f>
        <v>0</v>
      </c>
      <c r="M65" s="207">
        <f ca="1">OFFSET(Values!L197,($AO$4-1)*102,($AP$4-1)*14)</f>
        <v>0</v>
      </c>
      <c r="N65" s="207">
        <f ca="1">OFFSET(Values!M197,($AO$4-1)*102,($AP$4-1)*14)</f>
        <v>0</v>
      </c>
      <c r="O65" s="207">
        <f ca="1">OFFSET(Values!N197,($AO$4-1)*102,($AP$4-1)*14)</f>
        <v>0</v>
      </c>
      <c r="P65" s="208">
        <f ca="1">OFFSET(Values!O197,($AO$4-1)*102,($AP$4-1)*14)</f>
        <v>0</v>
      </c>
    </row>
    <row r="66" spans="1:16" x14ac:dyDescent="0.35">
      <c r="A66" s="1" t="s">
        <v>57</v>
      </c>
      <c r="B66" s="39">
        <f t="shared" si="1"/>
        <v>0.51041666666666696</v>
      </c>
      <c r="C66" s="263">
        <f ca="1">OFFSET(Values!C198,($AO$4-1)*102,($AP$4-1)*14)</f>
        <v>9</v>
      </c>
      <c r="D66" s="269">
        <f t="shared" ca="1" si="0"/>
        <v>9</v>
      </c>
      <c r="E66" s="207">
        <f ca="1">OFFSET(Values!D198,($AO$4-1)*102,($AP$4-1)*14)</f>
        <v>0</v>
      </c>
      <c r="F66" s="207">
        <f ca="1">OFFSET(Values!E198,($AO$4-1)*102,($AP$4-1)*14)</f>
        <v>9</v>
      </c>
      <c r="G66" s="207">
        <f ca="1">OFFSET(Values!F198,($AO$4-1)*102,($AP$4-1)*14)</f>
        <v>0</v>
      </c>
      <c r="H66" s="207">
        <f ca="1">OFFSET(Values!G198,($AO$4-1)*102,($AP$4-1)*14)</f>
        <v>0</v>
      </c>
      <c r="I66" s="207">
        <f ca="1">OFFSET(Values!H198,($AO$4-1)*102,($AP$4-1)*14)</f>
        <v>0</v>
      </c>
      <c r="J66" s="207">
        <f ca="1">OFFSET(Values!I198,($AO$4-1)*102,($AP$4-1)*14)</f>
        <v>0</v>
      </c>
      <c r="K66" s="207">
        <f ca="1">OFFSET(Values!J198,($AO$4-1)*102,($AP$4-1)*14)</f>
        <v>0</v>
      </c>
      <c r="L66" s="207">
        <f ca="1">OFFSET(Values!K198,($AO$4-1)*102,($AP$4-1)*14)</f>
        <v>0</v>
      </c>
      <c r="M66" s="207">
        <f ca="1">OFFSET(Values!L198,($AO$4-1)*102,($AP$4-1)*14)</f>
        <v>0</v>
      </c>
      <c r="N66" s="207">
        <f ca="1">OFFSET(Values!M198,($AO$4-1)*102,($AP$4-1)*14)</f>
        <v>0</v>
      </c>
      <c r="O66" s="207">
        <f ca="1">OFFSET(Values!N198,($AO$4-1)*102,($AP$4-1)*14)</f>
        <v>0</v>
      </c>
      <c r="P66" s="208">
        <f ca="1">OFFSET(Values!O198,($AO$4-1)*102,($AP$4-1)*14)</f>
        <v>0</v>
      </c>
    </row>
    <row r="67" spans="1:16" x14ac:dyDescent="0.35">
      <c r="A67" s="1" t="s">
        <v>57</v>
      </c>
      <c r="B67" s="39">
        <f t="shared" si="1"/>
        <v>0.52083333333333359</v>
      </c>
      <c r="C67" s="263">
        <f ca="1">OFFSET(Values!C199,($AO$4-1)*102,($AP$4-1)*14)</f>
        <v>16</v>
      </c>
      <c r="D67" s="269">
        <f t="shared" ca="1" si="0"/>
        <v>16</v>
      </c>
      <c r="E67" s="207">
        <f ca="1">OFFSET(Values!D199,($AO$4-1)*102,($AP$4-1)*14)</f>
        <v>0</v>
      </c>
      <c r="F67" s="207">
        <f ca="1">OFFSET(Values!E199,($AO$4-1)*102,($AP$4-1)*14)</f>
        <v>14</v>
      </c>
      <c r="G67" s="207">
        <f ca="1">OFFSET(Values!F199,($AO$4-1)*102,($AP$4-1)*14)</f>
        <v>0</v>
      </c>
      <c r="H67" s="207">
        <f ca="1">OFFSET(Values!G199,($AO$4-1)*102,($AP$4-1)*14)</f>
        <v>2</v>
      </c>
      <c r="I67" s="207">
        <f ca="1">OFFSET(Values!H199,($AO$4-1)*102,($AP$4-1)*14)</f>
        <v>0</v>
      </c>
      <c r="J67" s="207">
        <f ca="1">OFFSET(Values!I199,($AO$4-1)*102,($AP$4-1)*14)</f>
        <v>0</v>
      </c>
      <c r="K67" s="207">
        <f ca="1">OFFSET(Values!J199,($AO$4-1)*102,($AP$4-1)*14)</f>
        <v>0</v>
      </c>
      <c r="L67" s="207">
        <f ca="1">OFFSET(Values!K199,($AO$4-1)*102,($AP$4-1)*14)</f>
        <v>0</v>
      </c>
      <c r="M67" s="207">
        <f ca="1">OFFSET(Values!L199,($AO$4-1)*102,($AP$4-1)*14)</f>
        <v>0</v>
      </c>
      <c r="N67" s="207">
        <f ca="1">OFFSET(Values!M199,($AO$4-1)*102,($AP$4-1)*14)</f>
        <v>0</v>
      </c>
      <c r="O67" s="207">
        <f ca="1">OFFSET(Values!N199,($AO$4-1)*102,($AP$4-1)*14)</f>
        <v>0</v>
      </c>
      <c r="P67" s="208">
        <f ca="1">OFFSET(Values!O199,($AO$4-1)*102,($AP$4-1)*14)</f>
        <v>0</v>
      </c>
    </row>
    <row r="68" spans="1:16" x14ac:dyDescent="0.35">
      <c r="A68" s="1" t="s">
        <v>57</v>
      </c>
      <c r="B68" s="39">
        <f t="shared" si="1"/>
        <v>0.53125000000000022</v>
      </c>
      <c r="C68" s="263">
        <f ca="1">OFFSET(Values!C200,($AO$4-1)*102,($AP$4-1)*14)</f>
        <v>14</v>
      </c>
      <c r="D68" s="269">
        <f t="shared" ca="1" si="0"/>
        <v>14</v>
      </c>
      <c r="E68" s="207">
        <f ca="1">OFFSET(Values!D200,($AO$4-1)*102,($AP$4-1)*14)</f>
        <v>0</v>
      </c>
      <c r="F68" s="207">
        <f ca="1">OFFSET(Values!E200,($AO$4-1)*102,($AP$4-1)*14)</f>
        <v>11</v>
      </c>
      <c r="G68" s="207">
        <f ca="1">OFFSET(Values!F200,($AO$4-1)*102,($AP$4-1)*14)</f>
        <v>0</v>
      </c>
      <c r="H68" s="207">
        <f ca="1">OFFSET(Values!G200,($AO$4-1)*102,($AP$4-1)*14)</f>
        <v>2</v>
      </c>
      <c r="I68" s="207">
        <f ca="1">OFFSET(Values!H200,($AO$4-1)*102,($AP$4-1)*14)</f>
        <v>0</v>
      </c>
      <c r="J68" s="207">
        <f ca="1">OFFSET(Values!I200,($AO$4-1)*102,($AP$4-1)*14)</f>
        <v>1</v>
      </c>
      <c r="K68" s="207">
        <f ca="1">OFFSET(Values!J200,($AO$4-1)*102,($AP$4-1)*14)</f>
        <v>0</v>
      </c>
      <c r="L68" s="207">
        <f ca="1">OFFSET(Values!K200,($AO$4-1)*102,($AP$4-1)*14)</f>
        <v>0</v>
      </c>
      <c r="M68" s="207">
        <f ca="1">OFFSET(Values!L200,($AO$4-1)*102,($AP$4-1)*14)</f>
        <v>0</v>
      </c>
      <c r="N68" s="207">
        <f ca="1">OFFSET(Values!M200,($AO$4-1)*102,($AP$4-1)*14)</f>
        <v>0</v>
      </c>
      <c r="O68" s="207">
        <f ca="1">OFFSET(Values!N200,($AO$4-1)*102,($AP$4-1)*14)</f>
        <v>0</v>
      </c>
      <c r="P68" s="208">
        <f ca="1">OFFSET(Values!O200,($AO$4-1)*102,($AP$4-1)*14)</f>
        <v>0</v>
      </c>
    </row>
    <row r="69" spans="1:16" x14ac:dyDescent="0.35">
      <c r="A69" s="1" t="s">
        <v>57</v>
      </c>
      <c r="B69" s="39">
        <f t="shared" si="1"/>
        <v>0.54166666666666685</v>
      </c>
      <c r="C69" s="263">
        <f ca="1">OFFSET(Values!C201,($AO$4-1)*102,($AP$4-1)*14)</f>
        <v>14</v>
      </c>
      <c r="D69" s="269">
        <f t="shared" ca="1" si="0"/>
        <v>14</v>
      </c>
      <c r="E69" s="207">
        <f ca="1">OFFSET(Values!D201,($AO$4-1)*102,($AP$4-1)*14)</f>
        <v>0</v>
      </c>
      <c r="F69" s="207">
        <f ca="1">OFFSET(Values!E201,($AO$4-1)*102,($AP$4-1)*14)</f>
        <v>12</v>
      </c>
      <c r="G69" s="207">
        <f ca="1">OFFSET(Values!F201,($AO$4-1)*102,($AP$4-1)*14)</f>
        <v>1</v>
      </c>
      <c r="H69" s="207">
        <f ca="1">OFFSET(Values!G201,($AO$4-1)*102,($AP$4-1)*14)</f>
        <v>1</v>
      </c>
      <c r="I69" s="207">
        <f ca="1">OFFSET(Values!H201,($AO$4-1)*102,($AP$4-1)*14)</f>
        <v>0</v>
      </c>
      <c r="J69" s="207">
        <f ca="1">OFFSET(Values!I201,($AO$4-1)*102,($AP$4-1)*14)</f>
        <v>0</v>
      </c>
      <c r="K69" s="207">
        <f ca="1">OFFSET(Values!J201,($AO$4-1)*102,($AP$4-1)*14)</f>
        <v>0</v>
      </c>
      <c r="L69" s="207">
        <f ca="1">OFFSET(Values!K201,($AO$4-1)*102,($AP$4-1)*14)</f>
        <v>0</v>
      </c>
      <c r="M69" s="207">
        <f ca="1">OFFSET(Values!L201,($AO$4-1)*102,($AP$4-1)*14)</f>
        <v>0</v>
      </c>
      <c r="N69" s="207">
        <f ca="1">OFFSET(Values!M201,($AO$4-1)*102,($AP$4-1)*14)</f>
        <v>0</v>
      </c>
      <c r="O69" s="207">
        <f ca="1">OFFSET(Values!N201,($AO$4-1)*102,($AP$4-1)*14)</f>
        <v>0</v>
      </c>
      <c r="P69" s="208">
        <f ca="1">OFFSET(Values!O201,($AO$4-1)*102,($AP$4-1)*14)</f>
        <v>0</v>
      </c>
    </row>
    <row r="70" spans="1:16" x14ac:dyDescent="0.35">
      <c r="A70" s="1" t="s">
        <v>57</v>
      </c>
      <c r="B70" s="39">
        <f t="shared" si="1"/>
        <v>0.55208333333333348</v>
      </c>
      <c r="C70" s="263">
        <f ca="1">OFFSET(Values!C202,($AO$4-1)*102,($AP$4-1)*14)</f>
        <v>12</v>
      </c>
      <c r="D70" s="269">
        <f t="shared" ca="1" si="0"/>
        <v>12</v>
      </c>
      <c r="E70" s="207">
        <f ca="1">OFFSET(Values!D202,($AO$4-1)*102,($AP$4-1)*14)</f>
        <v>0</v>
      </c>
      <c r="F70" s="207">
        <f ca="1">OFFSET(Values!E202,($AO$4-1)*102,($AP$4-1)*14)</f>
        <v>8</v>
      </c>
      <c r="G70" s="207">
        <f ca="1">OFFSET(Values!F202,($AO$4-1)*102,($AP$4-1)*14)</f>
        <v>0</v>
      </c>
      <c r="H70" s="207">
        <f ca="1">OFFSET(Values!G202,($AO$4-1)*102,($AP$4-1)*14)</f>
        <v>4</v>
      </c>
      <c r="I70" s="207">
        <f ca="1">OFFSET(Values!H202,($AO$4-1)*102,($AP$4-1)*14)</f>
        <v>0</v>
      </c>
      <c r="J70" s="207">
        <f ca="1">OFFSET(Values!I202,($AO$4-1)*102,($AP$4-1)*14)</f>
        <v>0</v>
      </c>
      <c r="K70" s="207">
        <f ca="1">OFFSET(Values!J202,($AO$4-1)*102,($AP$4-1)*14)</f>
        <v>0</v>
      </c>
      <c r="L70" s="207">
        <f ca="1">OFFSET(Values!K202,($AO$4-1)*102,($AP$4-1)*14)</f>
        <v>0</v>
      </c>
      <c r="M70" s="207">
        <f ca="1">OFFSET(Values!L202,($AO$4-1)*102,($AP$4-1)*14)</f>
        <v>0</v>
      </c>
      <c r="N70" s="207">
        <f ca="1">OFFSET(Values!M202,($AO$4-1)*102,($AP$4-1)*14)</f>
        <v>0</v>
      </c>
      <c r="O70" s="207">
        <f ca="1">OFFSET(Values!N202,($AO$4-1)*102,($AP$4-1)*14)</f>
        <v>0</v>
      </c>
      <c r="P70" s="208">
        <f ca="1">OFFSET(Values!O202,($AO$4-1)*102,($AP$4-1)*14)</f>
        <v>0</v>
      </c>
    </row>
    <row r="71" spans="1:16" x14ac:dyDescent="0.35">
      <c r="B71" s="39">
        <f t="shared" si="1"/>
        <v>0.56250000000000011</v>
      </c>
      <c r="C71" s="263">
        <f ca="1">OFFSET(Values!C203,($AO$4-1)*102,($AP$4-1)*14)</f>
        <v>4</v>
      </c>
      <c r="D71" s="269">
        <f t="shared" ca="1" si="0"/>
        <v>4</v>
      </c>
      <c r="E71" s="207">
        <f ca="1">OFFSET(Values!D203,($AO$4-1)*102,($AP$4-1)*14)</f>
        <v>0</v>
      </c>
      <c r="F71" s="207">
        <f ca="1">OFFSET(Values!E203,($AO$4-1)*102,($AP$4-1)*14)</f>
        <v>3</v>
      </c>
      <c r="G71" s="207">
        <f ca="1">OFFSET(Values!F203,($AO$4-1)*102,($AP$4-1)*14)</f>
        <v>0</v>
      </c>
      <c r="H71" s="207">
        <f ca="1">OFFSET(Values!G203,($AO$4-1)*102,($AP$4-1)*14)</f>
        <v>1</v>
      </c>
      <c r="I71" s="207">
        <f ca="1">OFFSET(Values!H203,($AO$4-1)*102,($AP$4-1)*14)</f>
        <v>0</v>
      </c>
      <c r="J71" s="207">
        <f ca="1">OFFSET(Values!I203,($AO$4-1)*102,($AP$4-1)*14)</f>
        <v>0</v>
      </c>
      <c r="K71" s="207">
        <f ca="1">OFFSET(Values!J203,($AO$4-1)*102,($AP$4-1)*14)</f>
        <v>0</v>
      </c>
      <c r="L71" s="207">
        <f ca="1">OFFSET(Values!K203,($AO$4-1)*102,($AP$4-1)*14)</f>
        <v>0</v>
      </c>
      <c r="M71" s="207">
        <f ca="1">OFFSET(Values!L203,($AO$4-1)*102,($AP$4-1)*14)</f>
        <v>0</v>
      </c>
      <c r="N71" s="207">
        <f ca="1">OFFSET(Values!M203,($AO$4-1)*102,($AP$4-1)*14)</f>
        <v>0</v>
      </c>
      <c r="O71" s="207">
        <f ca="1">OFFSET(Values!N203,($AO$4-1)*102,($AP$4-1)*14)</f>
        <v>0</v>
      </c>
      <c r="P71" s="208">
        <f ca="1">OFFSET(Values!O203,($AO$4-1)*102,($AP$4-1)*14)</f>
        <v>0</v>
      </c>
    </row>
    <row r="72" spans="1:16" x14ac:dyDescent="0.35">
      <c r="B72" s="39">
        <f t="shared" si="1"/>
        <v>0.57291666666666674</v>
      </c>
      <c r="C72" s="263">
        <f ca="1">OFFSET(Values!C204,($AO$4-1)*102,($AP$4-1)*14)</f>
        <v>13</v>
      </c>
      <c r="D72" s="269">
        <f t="shared" ca="1" si="0"/>
        <v>13</v>
      </c>
      <c r="E72" s="207">
        <f ca="1">OFFSET(Values!D204,($AO$4-1)*102,($AP$4-1)*14)</f>
        <v>0</v>
      </c>
      <c r="F72" s="207">
        <f ca="1">OFFSET(Values!E204,($AO$4-1)*102,($AP$4-1)*14)</f>
        <v>10</v>
      </c>
      <c r="G72" s="207">
        <f ca="1">OFFSET(Values!F204,($AO$4-1)*102,($AP$4-1)*14)</f>
        <v>0</v>
      </c>
      <c r="H72" s="207">
        <f ca="1">OFFSET(Values!G204,($AO$4-1)*102,($AP$4-1)*14)</f>
        <v>3</v>
      </c>
      <c r="I72" s="207">
        <f ca="1">OFFSET(Values!H204,($AO$4-1)*102,($AP$4-1)*14)</f>
        <v>0</v>
      </c>
      <c r="J72" s="207">
        <f ca="1">OFFSET(Values!I204,($AO$4-1)*102,($AP$4-1)*14)</f>
        <v>0</v>
      </c>
      <c r="K72" s="207">
        <f ca="1">OFFSET(Values!J204,($AO$4-1)*102,($AP$4-1)*14)</f>
        <v>0</v>
      </c>
      <c r="L72" s="207">
        <f ca="1">OFFSET(Values!K204,($AO$4-1)*102,($AP$4-1)*14)</f>
        <v>0</v>
      </c>
      <c r="M72" s="207">
        <f ca="1">OFFSET(Values!L204,($AO$4-1)*102,($AP$4-1)*14)</f>
        <v>0</v>
      </c>
      <c r="N72" s="207">
        <f ca="1">OFFSET(Values!M204,($AO$4-1)*102,($AP$4-1)*14)</f>
        <v>0</v>
      </c>
      <c r="O72" s="207">
        <f ca="1">OFFSET(Values!N204,($AO$4-1)*102,($AP$4-1)*14)</f>
        <v>0</v>
      </c>
      <c r="P72" s="208">
        <f ca="1">OFFSET(Values!O204,($AO$4-1)*102,($AP$4-1)*14)</f>
        <v>0</v>
      </c>
    </row>
    <row r="73" spans="1:16" x14ac:dyDescent="0.35">
      <c r="B73" s="39">
        <f t="shared" si="1"/>
        <v>0.58333333333333337</v>
      </c>
      <c r="C73" s="263">
        <f ca="1">OFFSET(Values!C205,($AO$4-1)*102,($AP$4-1)*14)</f>
        <v>10</v>
      </c>
      <c r="D73" s="269">
        <f t="shared" ca="1" si="0"/>
        <v>10</v>
      </c>
      <c r="E73" s="207">
        <f ca="1">OFFSET(Values!D205,($AO$4-1)*102,($AP$4-1)*14)</f>
        <v>0</v>
      </c>
      <c r="F73" s="207">
        <f ca="1">OFFSET(Values!E205,($AO$4-1)*102,($AP$4-1)*14)</f>
        <v>6</v>
      </c>
      <c r="G73" s="207">
        <f ca="1">OFFSET(Values!F205,($AO$4-1)*102,($AP$4-1)*14)</f>
        <v>0</v>
      </c>
      <c r="H73" s="207">
        <f ca="1">OFFSET(Values!G205,($AO$4-1)*102,($AP$4-1)*14)</f>
        <v>4</v>
      </c>
      <c r="I73" s="207">
        <f ca="1">OFFSET(Values!H205,($AO$4-1)*102,($AP$4-1)*14)</f>
        <v>0</v>
      </c>
      <c r="J73" s="207">
        <f ca="1">OFFSET(Values!I205,($AO$4-1)*102,($AP$4-1)*14)</f>
        <v>0</v>
      </c>
      <c r="K73" s="207">
        <f ca="1">OFFSET(Values!J205,($AO$4-1)*102,($AP$4-1)*14)</f>
        <v>0</v>
      </c>
      <c r="L73" s="207">
        <f ca="1">OFFSET(Values!K205,($AO$4-1)*102,($AP$4-1)*14)</f>
        <v>0</v>
      </c>
      <c r="M73" s="207">
        <f ca="1">OFFSET(Values!L205,($AO$4-1)*102,($AP$4-1)*14)</f>
        <v>0</v>
      </c>
      <c r="N73" s="207">
        <f ca="1">OFFSET(Values!M205,($AO$4-1)*102,($AP$4-1)*14)</f>
        <v>0</v>
      </c>
      <c r="O73" s="207">
        <f ca="1">OFFSET(Values!N205,($AO$4-1)*102,($AP$4-1)*14)</f>
        <v>0</v>
      </c>
      <c r="P73" s="208">
        <f ca="1">OFFSET(Values!O205,($AO$4-1)*102,($AP$4-1)*14)</f>
        <v>0</v>
      </c>
    </row>
    <row r="74" spans="1:16" x14ac:dyDescent="0.35">
      <c r="B74" s="39">
        <f t="shared" si="1"/>
        <v>0.59375</v>
      </c>
      <c r="C74" s="263">
        <f ca="1">OFFSET(Values!C206,($AO$4-1)*102,($AP$4-1)*14)</f>
        <v>16</v>
      </c>
      <c r="D74" s="269">
        <f t="shared" ca="1" si="0"/>
        <v>16</v>
      </c>
      <c r="E74" s="207">
        <f ca="1">OFFSET(Values!D206,($AO$4-1)*102,($AP$4-1)*14)</f>
        <v>0</v>
      </c>
      <c r="F74" s="207">
        <f ca="1">OFFSET(Values!E206,($AO$4-1)*102,($AP$4-1)*14)</f>
        <v>11</v>
      </c>
      <c r="G74" s="207">
        <f ca="1">OFFSET(Values!F206,($AO$4-1)*102,($AP$4-1)*14)</f>
        <v>0</v>
      </c>
      <c r="H74" s="207">
        <f ca="1">OFFSET(Values!G206,($AO$4-1)*102,($AP$4-1)*14)</f>
        <v>4</v>
      </c>
      <c r="I74" s="207">
        <f ca="1">OFFSET(Values!H206,($AO$4-1)*102,($AP$4-1)*14)</f>
        <v>0</v>
      </c>
      <c r="J74" s="207">
        <f ca="1">OFFSET(Values!I206,($AO$4-1)*102,($AP$4-1)*14)</f>
        <v>0</v>
      </c>
      <c r="K74" s="207">
        <f ca="1">OFFSET(Values!J206,($AO$4-1)*102,($AP$4-1)*14)</f>
        <v>0</v>
      </c>
      <c r="L74" s="207">
        <f ca="1">OFFSET(Values!K206,($AO$4-1)*102,($AP$4-1)*14)</f>
        <v>0</v>
      </c>
      <c r="M74" s="207">
        <f ca="1">OFFSET(Values!L206,($AO$4-1)*102,($AP$4-1)*14)</f>
        <v>1</v>
      </c>
      <c r="N74" s="207">
        <f ca="1">OFFSET(Values!M206,($AO$4-1)*102,($AP$4-1)*14)</f>
        <v>0</v>
      </c>
      <c r="O74" s="207">
        <f ca="1">OFFSET(Values!N206,($AO$4-1)*102,($AP$4-1)*14)</f>
        <v>0</v>
      </c>
      <c r="P74" s="208">
        <f ca="1">OFFSET(Values!O206,($AO$4-1)*102,($AP$4-1)*14)</f>
        <v>0</v>
      </c>
    </row>
    <row r="75" spans="1:16" x14ac:dyDescent="0.35">
      <c r="B75" s="39">
        <f t="shared" si="1"/>
        <v>0.60416666666666663</v>
      </c>
      <c r="C75" s="263">
        <f ca="1">OFFSET(Values!C207,($AO$4-1)*102,($AP$4-1)*14)</f>
        <v>6</v>
      </c>
      <c r="D75" s="269">
        <f t="shared" ca="1" si="0"/>
        <v>6</v>
      </c>
      <c r="E75" s="207">
        <f ca="1">OFFSET(Values!D207,($AO$4-1)*102,($AP$4-1)*14)</f>
        <v>0</v>
      </c>
      <c r="F75" s="207">
        <f ca="1">OFFSET(Values!E207,($AO$4-1)*102,($AP$4-1)*14)</f>
        <v>4</v>
      </c>
      <c r="G75" s="207">
        <f ca="1">OFFSET(Values!F207,($AO$4-1)*102,($AP$4-1)*14)</f>
        <v>0</v>
      </c>
      <c r="H75" s="207">
        <f ca="1">OFFSET(Values!G207,($AO$4-1)*102,($AP$4-1)*14)</f>
        <v>2</v>
      </c>
      <c r="I75" s="207">
        <f ca="1">OFFSET(Values!H207,($AO$4-1)*102,($AP$4-1)*14)</f>
        <v>0</v>
      </c>
      <c r="J75" s="207">
        <f ca="1">OFFSET(Values!I207,($AO$4-1)*102,($AP$4-1)*14)</f>
        <v>0</v>
      </c>
      <c r="K75" s="207">
        <f ca="1">OFFSET(Values!J207,($AO$4-1)*102,($AP$4-1)*14)</f>
        <v>0</v>
      </c>
      <c r="L75" s="207">
        <f ca="1">OFFSET(Values!K207,($AO$4-1)*102,($AP$4-1)*14)</f>
        <v>0</v>
      </c>
      <c r="M75" s="207">
        <f ca="1">OFFSET(Values!L207,($AO$4-1)*102,($AP$4-1)*14)</f>
        <v>0</v>
      </c>
      <c r="N75" s="207">
        <f ca="1">OFFSET(Values!M207,($AO$4-1)*102,($AP$4-1)*14)</f>
        <v>0</v>
      </c>
      <c r="O75" s="207">
        <f ca="1">OFFSET(Values!N207,($AO$4-1)*102,($AP$4-1)*14)</f>
        <v>0</v>
      </c>
      <c r="P75" s="208">
        <f ca="1">OFFSET(Values!O207,($AO$4-1)*102,($AP$4-1)*14)</f>
        <v>0</v>
      </c>
    </row>
    <row r="76" spans="1:16" x14ac:dyDescent="0.35">
      <c r="B76" s="39">
        <f t="shared" si="1"/>
        <v>0.61458333333333326</v>
      </c>
      <c r="C76" s="263">
        <f ca="1">OFFSET(Values!C208,($AO$4-1)*102,($AP$4-1)*14)</f>
        <v>11</v>
      </c>
      <c r="D76" s="269">
        <f t="shared" ca="1" si="0"/>
        <v>11</v>
      </c>
      <c r="E76" s="207">
        <f ca="1">OFFSET(Values!D208,($AO$4-1)*102,($AP$4-1)*14)</f>
        <v>1</v>
      </c>
      <c r="F76" s="207">
        <f ca="1">OFFSET(Values!E208,($AO$4-1)*102,($AP$4-1)*14)</f>
        <v>6</v>
      </c>
      <c r="G76" s="207">
        <f ca="1">OFFSET(Values!F208,($AO$4-1)*102,($AP$4-1)*14)</f>
        <v>0</v>
      </c>
      <c r="H76" s="207">
        <f ca="1">OFFSET(Values!G208,($AO$4-1)*102,($AP$4-1)*14)</f>
        <v>4</v>
      </c>
      <c r="I76" s="207">
        <f ca="1">OFFSET(Values!H208,($AO$4-1)*102,($AP$4-1)*14)</f>
        <v>0</v>
      </c>
      <c r="J76" s="207">
        <f ca="1">OFFSET(Values!I208,($AO$4-1)*102,($AP$4-1)*14)</f>
        <v>0</v>
      </c>
      <c r="K76" s="207">
        <f ca="1">OFFSET(Values!J208,($AO$4-1)*102,($AP$4-1)*14)</f>
        <v>0</v>
      </c>
      <c r="L76" s="207">
        <f ca="1">OFFSET(Values!K208,($AO$4-1)*102,($AP$4-1)*14)</f>
        <v>0</v>
      </c>
      <c r="M76" s="207">
        <f ca="1">OFFSET(Values!L208,($AO$4-1)*102,($AP$4-1)*14)</f>
        <v>0</v>
      </c>
      <c r="N76" s="207">
        <f ca="1">OFFSET(Values!M208,($AO$4-1)*102,($AP$4-1)*14)</f>
        <v>0</v>
      </c>
      <c r="O76" s="207">
        <f ca="1">OFFSET(Values!N208,($AO$4-1)*102,($AP$4-1)*14)</f>
        <v>0</v>
      </c>
      <c r="P76" s="208">
        <f ca="1">OFFSET(Values!O208,($AO$4-1)*102,($AP$4-1)*14)</f>
        <v>0</v>
      </c>
    </row>
    <row r="77" spans="1:16" x14ac:dyDescent="0.35">
      <c r="A77" s="1" t="s">
        <v>58</v>
      </c>
      <c r="B77" s="39">
        <f t="shared" si="1"/>
        <v>0.62499999999999989</v>
      </c>
      <c r="C77" s="263">
        <f ca="1">OFFSET(Values!C209,($AO$4-1)*102,($AP$4-1)*14)</f>
        <v>11</v>
      </c>
      <c r="D77" s="269">
        <f t="shared" ca="1" si="0"/>
        <v>11</v>
      </c>
      <c r="E77" s="207">
        <f ca="1">OFFSET(Values!D209,($AO$4-1)*102,($AP$4-1)*14)</f>
        <v>0</v>
      </c>
      <c r="F77" s="207">
        <f ca="1">OFFSET(Values!E209,($AO$4-1)*102,($AP$4-1)*14)</f>
        <v>9</v>
      </c>
      <c r="G77" s="207">
        <f ca="1">OFFSET(Values!F209,($AO$4-1)*102,($AP$4-1)*14)</f>
        <v>0</v>
      </c>
      <c r="H77" s="207">
        <f ca="1">OFFSET(Values!G209,($AO$4-1)*102,($AP$4-1)*14)</f>
        <v>2</v>
      </c>
      <c r="I77" s="207">
        <f ca="1">OFFSET(Values!H209,($AO$4-1)*102,($AP$4-1)*14)</f>
        <v>0</v>
      </c>
      <c r="J77" s="207">
        <f ca="1">OFFSET(Values!I209,($AO$4-1)*102,($AP$4-1)*14)</f>
        <v>0</v>
      </c>
      <c r="K77" s="207">
        <f ca="1">OFFSET(Values!J209,($AO$4-1)*102,($AP$4-1)*14)</f>
        <v>0</v>
      </c>
      <c r="L77" s="207">
        <f ca="1">OFFSET(Values!K209,($AO$4-1)*102,($AP$4-1)*14)</f>
        <v>0</v>
      </c>
      <c r="M77" s="207">
        <f ca="1">OFFSET(Values!L209,($AO$4-1)*102,($AP$4-1)*14)</f>
        <v>0</v>
      </c>
      <c r="N77" s="207">
        <f ca="1">OFFSET(Values!M209,($AO$4-1)*102,($AP$4-1)*14)</f>
        <v>0</v>
      </c>
      <c r="O77" s="207">
        <f ca="1">OFFSET(Values!N209,($AO$4-1)*102,($AP$4-1)*14)</f>
        <v>0</v>
      </c>
      <c r="P77" s="208">
        <f ca="1">OFFSET(Values!O209,($AO$4-1)*102,($AP$4-1)*14)</f>
        <v>0</v>
      </c>
    </row>
    <row r="78" spans="1:16" x14ac:dyDescent="0.35">
      <c r="A78" s="1" t="s">
        <v>58</v>
      </c>
      <c r="B78" s="39">
        <f t="shared" si="1"/>
        <v>0.63541666666666652</v>
      </c>
      <c r="C78" s="263">
        <f ca="1">OFFSET(Values!C210,($AO$4-1)*102,($AP$4-1)*14)</f>
        <v>10</v>
      </c>
      <c r="D78" s="269">
        <f t="shared" ca="1" si="0"/>
        <v>10</v>
      </c>
      <c r="E78" s="207">
        <f ca="1">OFFSET(Values!D210,($AO$4-1)*102,($AP$4-1)*14)</f>
        <v>0</v>
      </c>
      <c r="F78" s="207">
        <f ca="1">OFFSET(Values!E210,($AO$4-1)*102,($AP$4-1)*14)</f>
        <v>8</v>
      </c>
      <c r="G78" s="207">
        <f ca="1">OFFSET(Values!F210,($AO$4-1)*102,($AP$4-1)*14)</f>
        <v>0</v>
      </c>
      <c r="H78" s="207">
        <f ca="1">OFFSET(Values!G210,($AO$4-1)*102,($AP$4-1)*14)</f>
        <v>2</v>
      </c>
      <c r="I78" s="207">
        <f ca="1">OFFSET(Values!H210,($AO$4-1)*102,($AP$4-1)*14)</f>
        <v>0</v>
      </c>
      <c r="J78" s="207">
        <f ca="1">OFFSET(Values!I210,($AO$4-1)*102,($AP$4-1)*14)</f>
        <v>0</v>
      </c>
      <c r="K78" s="207">
        <f ca="1">OFFSET(Values!J210,($AO$4-1)*102,($AP$4-1)*14)</f>
        <v>0</v>
      </c>
      <c r="L78" s="207">
        <f ca="1">OFFSET(Values!K210,($AO$4-1)*102,($AP$4-1)*14)</f>
        <v>0</v>
      </c>
      <c r="M78" s="207">
        <f ca="1">OFFSET(Values!L210,($AO$4-1)*102,($AP$4-1)*14)</f>
        <v>0</v>
      </c>
      <c r="N78" s="207">
        <f ca="1">OFFSET(Values!M210,($AO$4-1)*102,($AP$4-1)*14)</f>
        <v>0</v>
      </c>
      <c r="O78" s="207">
        <f ca="1">OFFSET(Values!N210,($AO$4-1)*102,($AP$4-1)*14)</f>
        <v>0</v>
      </c>
      <c r="P78" s="208">
        <f ca="1">OFFSET(Values!O210,($AO$4-1)*102,($AP$4-1)*14)</f>
        <v>0</v>
      </c>
    </row>
    <row r="79" spans="1:16" x14ac:dyDescent="0.35">
      <c r="A79" s="1" t="s">
        <v>58</v>
      </c>
      <c r="B79" s="39">
        <f t="shared" si="1"/>
        <v>0.64583333333333315</v>
      </c>
      <c r="C79" s="263">
        <f ca="1">OFFSET(Values!C211,($AO$4-1)*102,($AP$4-1)*14)</f>
        <v>6</v>
      </c>
      <c r="D79" s="269">
        <f t="shared" ca="1" si="0"/>
        <v>6</v>
      </c>
      <c r="E79" s="207">
        <f ca="1">OFFSET(Values!D211,($AO$4-1)*102,($AP$4-1)*14)</f>
        <v>1</v>
      </c>
      <c r="F79" s="207">
        <f ca="1">OFFSET(Values!E211,($AO$4-1)*102,($AP$4-1)*14)</f>
        <v>5</v>
      </c>
      <c r="G79" s="207">
        <f ca="1">OFFSET(Values!F211,($AO$4-1)*102,($AP$4-1)*14)</f>
        <v>0</v>
      </c>
      <c r="H79" s="207">
        <f ca="1">OFFSET(Values!G211,($AO$4-1)*102,($AP$4-1)*14)</f>
        <v>0</v>
      </c>
      <c r="I79" s="207">
        <f ca="1">OFFSET(Values!H211,($AO$4-1)*102,($AP$4-1)*14)</f>
        <v>0</v>
      </c>
      <c r="J79" s="207">
        <f ca="1">OFFSET(Values!I211,($AO$4-1)*102,($AP$4-1)*14)</f>
        <v>0</v>
      </c>
      <c r="K79" s="207">
        <f ca="1">OFFSET(Values!J211,($AO$4-1)*102,($AP$4-1)*14)</f>
        <v>0</v>
      </c>
      <c r="L79" s="207">
        <f ca="1">OFFSET(Values!K211,($AO$4-1)*102,($AP$4-1)*14)</f>
        <v>0</v>
      </c>
      <c r="M79" s="207">
        <f ca="1">OFFSET(Values!L211,($AO$4-1)*102,($AP$4-1)*14)</f>
        <v>0</v>
      </c>
      <c r="N79" s="207">
        <f ca="1">OFFSET(Values!M211,($AO$4-1)*102,($AP$4-1)*14)</f>
        <v>0</v>
      </c>
      <c r="O79" s="207">
        <f ca="1">OFFSET(Values!N211,($AO$4-1)*102,($AP$4-1)*14)</f>
        <v>0</v>
      </c>
      <c r="P79" s="208">
        <f ca="1">OFFSET(Values!O211,($AO$4-1)*102,($AP$4-1)*14)</f>
        <v>0</v>
      </c>
    </row>
    <row r="80" spans="1:16" x14ac:dyDescent="0.35">
      <c r="A80" s="1" t="s">
        <v>58</v>
      </c>
      <c r="B80" s="39">
        <f t="shared" si="1"/>
        <v>0.65624999999999978</v>
      </c>
      <c r="C80" s="263">
        <f ca="1">OFFSET(Values!C212,($AO$4-1)*102,($AP$4-1)*14)</f>
        <v>14</v>
      </c>
      <c r="D80" s="269">
        <f t="shared" ca="1" si="0"/>
        <v>14</v>
      </c>
      <c r="E80" s="207">
        <f ca="1">OFFSET(Values!D212,($AO$4-1)*102,($AP$4-1)*14)</f>
        <v>2</v>
      </c>
      <c r="F80" s="207">
        <f ca="1">OFFSET(Values!E212,($AO$4-1)*102,($AP$4-1)*14)</f>
        <v>10</v>
      </c>
      <c r="G80" s="207">
        <f ca="1">OFFSET(Values!F212,($AO$4-1)*102,($AP$4-1)*14)</f>
        <v>0</v>
      </c>
      <c r="H80" s="207">
        <f ca="1">OFFSET(Values!G212,($AO$4-1)*102,($AP$4-1)*14)</f>
        <v>2</v>
      </c>
      <c r="I80" s="207">
        <f ca="1">OFFSET(Values!H212,($AO$4-1)*102,($AP$4-1)*14)</f>
        <v>0</v>
      </c>
      <c r="J80" s="207">
        <f ca="1">OFFSET(Values!I212,($AO$4-1)*102,($AP$4-1)*14)</f>
        <v>0</v>
      </c>
      <c r="K80" s="207">
        <f ca="1">OFFSET(Values!J212,($AO$4-1)*102,($AP$4-1)*14)</f>
        <v>0</v>
      </c>
      <c r="L80" s="207">
        <f ca="1">OFFSET(Values!K212,($AO$4-1)*102,($AP$4-1)*14)</f>
        <v>0</v>
      </c>
      <c r="M80" s="207">
        <f ca="1">OFFSET(Values!L212,($AO$4-1)*102,($AP$4-1)*14)</f>
        <v>0</v>
      </c>
      <c r="N80" s="207">
        <f ca="1">OFFSET(Values!M212,($AO$4-1)*102,($AP$4-1)*14)</f>
        <v>0</v>
      </c>
      <c r="O80" s="207">
        <f ca="1">OFFSET(Values!N212,($AO$4-1)*102,($AP$4-1)*14)</f>
        <v>0</v>
      </c>
      <c r="P80" s="208">
        <f ca="1">OFFSET(Values!O212,($AO$4-1)*102,($AP$4-1)*14)</f>
        <v>0</v>
      </c>
    </row>
    <row r="81" spans="1:16" x14ac:dyDescent="0.35">
      <c r="A81" s="1" t="s">
        <v>58</v>
      </c>
      <c r="B81" s="39">
        <f t="shared" si="1"/>
        <v>0.66666666666666641</v>
      </c>
      <c r="C81" s="263">
        <f ca="1">OFFSET(Values!C213,($AO$4-1)*102,($AP$4-1)*14)</f>
        <v>13</v>
      </c>
      <c r="D81" s="269">
        <f t="shared" ca="1" si="0"/>
        <v>13</v>
      </c>
      <c r="E81" s="207">
        <f ca="1">OFFSET(Values!D213,($AO$4-1)*102,($AP$4-1)*14)</f>
        <v>0</v>
      </c>
      <c r="F81" s="207">
        <f ca="1">OFFSET(Values!E213,($AO$4-1)*102,($AP$4-1)*14)</f>
        <v>13</v>
      </c>
      <c r="G81" s="207">
        <f ca="1">OFFSET(Values!F213,($AO$4-1)*102,($AP$4-1)*14)</f>
        <v>0</v>
      </c>
      <c r="H81" s="207">
        <f ca="1">OFFSET(Values!G213,($AO$4-1)*102,($AP$4-1)*14)</f>
        <v>0</v>
      </c>
      <c r="I81" s="207">
        <f ca="1">OFFSET(Values!H213,($AO$4-1)*102,($AP$4-1)*14)</f>
        <v>0</v>
      </c>
      <c r="J81" s="207">
        <f ca="1">OFFSET(Values!I213,($AO$4-1)*102,($AP$4-1)*14)</f>
        <v>0</v>
      </c>
      <c r="K81" s="207">
        <f ca="1">OFFSET(Values!J213,($AO$4-1)*102,($AP$4-1)*14)</f>
        <v>0</v>
      </c>
      <c r="L81" s="207">
        <f ca="1">OFFSET(Values!K213,($AO$4-1)*102,($AP$4-1)*14)</f>
        <v>0</v>
      </c>
      <c r="M81" s="207">
        <f ca="1">OFFSET(Values!L213,($AO$4-1)*102,($AP$4-1)*14)</f>
        <v>0</v>
      </c>
      <c r="N81" s="207">
        <f ca="1">OFFSET(Values!M213,($AO$4-1)*102,($AP$4-1)*14)</f>
        <v>0</v>
      </c>
      <c r="O81" s="207">
        <f ca="1">OFFSET(Values!N213,($AO$4-1)*102,($AP$4-1)*14)</f>
        <v>0</v>
      </c>
      <c r="P81" s="208">
        <f ca="1">OFFSET(Values!O213,($AO$4-1)*102,($AP$4-1)*14)</f>
        <v>0</v>
      </c>
    </row>
    <row r="82" spans="1:16" x14ac:dyDescent="0.35">
      <c r="A82" s="1" t="s">
        <v>58</v>
      </c>
      <c r="B82" s="39">
        <f t="shared" si="1"/>
        <v>0.67708333333333304</v>
      </c>
      <c r="C82" s="263">
        <f ca="1">OFFSET(Values!C214,($AO$4-1)*102,($AP$4-1)*14)</f>
        <v>20</v>
      </c>
      <c r="D82" s="269">
        <f t="shared" ref="D82:D112" ca="1" si="2">IFERROR(VALUE(0&amp;SUBSTITUTE(C82,"*","")),0)</f>
        <v>20</v>
      </c>
      <c r="E82" s="207">
        <f ca="1">OFFSET(Values!D214,($AO$4-1)*102,($AP$4-1)*14)</f>
        <v>0</v>
      </c>
      <c r="F82" s="207">
        <f ca="1">OFFSET(Values!E214,($AO$4-1)*102,($AP$4-1)*14)</f>
        <v>14</v>
      </c>
      <c r="G82" s="207">
        <f ca="1">OFFSET(Values!F214,($AO$4-1)*102,($AP$4-1)*14)</f>
        <v>1</v>
      </c>
      <c r="H82" s="207">
        <f ca="1">OFFSET(Values!G214,($AO$4-1)*102,($AP$4-1)*14)</f>
        <v>5</v>
      </c>
      <c r="I82" s="207">
        <f ca="1">OFFSET(Values!H214,($AO$4-1)*102,($AP$4-1)*14)</f>
        <v>0</v>
      </c>
      <c r="J82" s="207">
        <f ca="1">OFFSET(Values!I214,($AO$4-1)*102,($AP$4-1)*14)</f>
        <v>0</v>
      </c>
      <c r="K82" s="207">
        <f ca="1">OFFSET(Values!J214,($AO$4-1)*102,($AP$4-1)*14)</f>
        <v>0</v>
      </c>
      <c r="L82" s="207">
        <f ca="1">OFFSET(Values!K214,($AO$4-1)*102,($AP$4-1)*14)</f>
        <v>0</v>
      </c>
      <c r="M82" s="207">
        <f ca="1">OFFSET(Values!L214,($AO$4-1)*102,($AP$4-1)*14)</f>
        <v>0</v>
      </c>
      <c r="N82" s="207">
        <f ca="1">OFFSET(Values!M214,($AO$4-1)*102,($AP$4-1)*14)</f>
        <v>0</v>
      </c>
      <c r="O82" s="207">
        <f ca="1">OFFSET(Values!N214,($AO$4-1)*102,($AP$4-1)*14)</f>
        <v>0</v>
      </c>
      <c r="P82" s="208">
        <f ca="1">OFFSET(Values!O214,($AO$4-1)*102,($AP$4-1)*14)</f>
        <v>0</v>
      </c>
    </row>
    <row r="83" spans="1:16" x14ac:dyDescent="0.35">
      <c r="A83" s="1" t="s">
        <v>58</v>
      </c>
      <c r="B83" s="39">
        <f t="shared" ref="B83:B112" si="3">B82+"00:15"</f>
        <v>0.68749999999999967</v>
      </c>
      <c r="C83" s="263">
        <f ca="1">OFFSET(Values!C215,($AO$4-1)*102,($AP$4-1)*14)</f>
        <v>12</v>
      </c>
      <c r="D83" s="269">
        <f t="shared" ca="1" si="2"/>
        <v>12</v>
      </c>
      <c r="E83" s="207">
        <f ca="1">OFFSET(Values!D215,($AO$4-1)*102,($AP$4-1)*14)</f>
        <v>0</v>
      </c>
      <c r="F83" s="207">
        <f ca="1">OFFSET(Values!E215,($AO$4-1)*102,($AP$4-1)*14)</f>
        <v>9</v>
      </c>
      <c r="G83" s="207">
        <f ca="1">OFFSET(Values!F215,($AO$4-1)*102,($AP$4-1)*14)</f>
        <v>0</v>
      </c>
      <c r="H83" s="207">
        <f ca="1">OFFSET(Values!G215,($AO$4-1)*102,($AP$4-1)*14)</f>
        <v>3</v>
      </c>
      <c r="I83" s="207">
        <f ca="1">OFFSET(Values!H215,($AO$4-1)*102,($AP$4-1)*14)</f>
        <v>0</v>
      </c>
      <c r="J83" s="207">
        <f ca="1">OFFSET(Values!I215,($AO$4-1)*102,($AP$4-1)*14)</f>
        <v>0</v>
      </c>
      <c r="K83" s="207">
        <f ca="1">OFFSET(Values!J215,($AO$4-1)*102,($AP$4-1)*14)</f>
        <v>0</v>
      </c>
      <c r="L83" s="207">
        <f ca="1">OFFSET(Values!K215,($AO$4-1)*102,($AP$4-1)*14)</f>
        <v>0</v>
      </c>
      <c r="M83" s="207">
        <f ca="1">OFFSET(Values!L215,($AO$4-1)*102,($AP$4-1)*14)</f>
        <v>0</v>
      </c>
      <c r="N83" s="207">
        <f ca="1">OFFSET(Values!M215,($AO$4-1)*102,($AP$4-1)*14)</f>
        <v>0</v>
      </c>
      <c r="O83" s="207">
        <f ca="1">OFFSET(Values!N215,($AO$4-1)*102,($AP$4-1)*14)</f>
        <v>0</v>
      </c>
      <c r="P83" s="208">
        <f ca="1">OFFSET(Values!O215,($AO$4-1)*102,($AP$4-1)*14)</f>
        <v>0</v>
      </c>
    </row>
    <row r="84" spans="1:16" x14ac:dyDescent="0.35">
      <c r="A84" s="1" t="s">
        <v>58</v>
      </c>
      <c r="B84" s="39">
        <f t="shared" si="3"/>
        <v>0.6979166666666663</v>
      </c>
      <c r="C84" s="263">
        <f ca="1">OFFSET(Values!C216,($AO$4-1)*102,($AP$4-1)*14)</f>
        <v>19</v>
      </c>
      <c r="D84" s="269">
        <f t="shared" ca="1" si="2"/>
        <v>19</v>
      </c>
      <c r="E84" s="207">
        <f ca="1">OFFSET(Values!D216,($AO$4-1)*102,($AP$4-1)*14)</f>
        <v>0</v>
      </c>
      <c r="F84" s="207">
        <f ca="1">OFFSET(Values!E216,($AO$4-1)*102,($AP$4-1)*14)</f>
        <v>15</v>
      </c>
      <c r="G84" s="207">
        <f ca="1">OFFSET(Values!F216,($AO$4-1)*102,($AP$4-1)*14)</f>
        <v>0</v>
      </c>
      <c r="H84" s="207">
        <f ca="1">OFFSET(Values!G216,($AO$4-1)*102,($AP$4-1)*14)</f>
        <v>4</v>
      </c>
      <c r="I84" s="207">
        <f ca="1">OFFSET(Values!H216,($AO$4-1)*102,($AP$4-1)*14)</f>
        <v>0</v>
      </c>
      <c r="J84" s="207">
        <f ca="1">OFFSET(Values!I216,($AO$4-1)*102,($AP$4-1)*14)</f>
        <v>0</v>
      </c>
      <c r="K84" s="207">
        <f ca="1">OFFSET(Values!J216,($AO$4-1)*102,($AP$4-1)*14)</f>
        <v>0</v>
      </c>
      <c r="L84" s="207">
        <f ca="1">OFFSET(Values!K216,($AO$4-1)*102,($AP$4-1)*14)</f>
        <v>0</v>
      </c>
      <c r="M84" s="207">
        <f ca="1">OFFSET(Values!L216,($AO$4-1)*102,($AP$4-1)*14)</f>
        <v>0</v>
      </c>
      <c r="N84" s="207">
        <f ca="1">OFFSET(Values!M216,($AO$4-1)*102,($AP$4-1)*14)</f>
        <v>0</v>
      </c>
      <c r="O84" s="207">
        <f ca="1">OFFSET(Values!N216,($AO$4-1)*102,($AP$4-1)*14)</f>
        <v>0</v>
      </c>
      <c r="P84" s="208">
        <f ca="1">OFFSET(Values!O216,($AO$4-1)*102,($AP$4-1)*14)</f>
        <v>0</v>
      </c>
    </row>
    <row r="85" spans="1:16" x14ac:dyDescent="0.35">
      <c r="A85" s="1" t="s">
        <v>58</v>
      </c>
      <c r="B85" s="39">
        <f t="shared" si="3"/>
        <v>0.70833333333333293</v>
      </c>
      <c r="C85" s="263">
        <f ca="1">OFFSET(Values!C217,($AO$4-1)*102,($AP$4-1)*14)</f>
        <v>16</v>
      </c>
      <c r="D85" s="269">
        <f t="shared" ca="1" si="2"/>
        <v>16</v>
      </c>
      <c r="E85" s="207">
        <f ca="1">OFFSET(Values!D217,($AO$4-1)*102,($AP$4-1)*14)</f>
        <v>0</v>
      </c>
      <c r="F85" s="207">
        <f ca="1">OFFSET(Values!E217,($AO$4-1)*102,($AP$4-1)*14)</f>
        <v>13</v>
      </c>
      <c r="G85" s="207">
        <f ca="1">OFFSET(Values!F217,($AO$4-1)*102,($AP$4-1)*14)</f>
        <v>0</v>
      </c>
      <c r="H85" s="207">
        <f ca="1">OFFSET(Values!G217,($AO$4-1)*102,($AP$4-1)*14)</f>
        <v>3</v>
      </c>
      <c r="I85" s="207">
        <f ca="1">OFFSET(Values!H217,($AO$4-1)*102,($AP$4-1)*14)</f>
        <v>0</v>
      </c>
      <c r="J85" s="207">
        <f ca="1">OFFSET(Values!I217,($AO$4-1)*102,($AP$4-1)*14)</f>
        <v>0</v>
      </c>
      <c r="K85" s="207">
        <f ca="1">OFFSET(Values!J217,($AO$4-1)*102,($AP$4-1)*14)</f>
        <v>0</v>
      </c>
      <c r="L85" s="207">
        <f ca="1">OFFSET(Values!K217,($AO$4-1)*102,($AP$4-1)*14)</f>
        <v>0</v>
      </c>
      <c r="M85" s="207">
        <f ca="1">OFFSET(Values!L217,($AO$4-1)*102,($AP$4-1)*14)</f>
        <v>0</v>
      </c>
      <c r="N85" s="207">
        <f ca="1">OFFSET(Values!M217,($AO$4-1)*102,($AP$4-1)*14)</f>
        <v>0</v>
      </c>
      <c r="O85" s="207">
        <f ca="1">OFFSET(Values!N217,($AO$4-1)*102,($AP$4-1)*14)</f>
        <v>0</v>
      </c>
      <c r="P85" s="208">
        <f ca="1">OFFSET(Values!O217,($AO$4-1)*102,($AP$4-1)*14)</f>
        <v>0</v>
      </c>
    </row>
    <row r="86" spans="1:16" x14ac:dyDescent="0.35">
      <c r="A86" s="1" t="s">
        <v>58</v>
      </c>
      <c r="B86" s="39">
        <f t="shared" si="3"/>
        <v>0.71874999999999956</v>
      </c>
      <c r="C86" s="263">
        <f ca="1">OFFSET(Values!C218,($AO$4-1)*102,($AP$4-1)*14)</f>
        <v>14</v>
      </c>
      <c r="D86" s="269">
        <f t="shared" ca="1" si="2"/>
        <v>14</v>
      </c>
      <c r="E86" s="207">
        <f ca="1">OFFSET(Values!D218,($AO$4-1)*102,($AP$4-1)*14)</f>
        <v>0</v>
      </c>
      <c r="F86" s="207">
        <f ca="1">OFFSET(Values!E218,($AO$4-1)*102,($AP$4-1)*14)</f>
        <v>12</v>
      </c>
      <c r="G86" s="207">
        <f ca="1">OFFSET(Values!F218,($AO$4-1)*102,($AP$4-1)*14)</f>
        <v>0</v>
      </c>
      <c r="H86" s="207">
        <f ca="1">OFFSET(Values!G218,($AO$4-1)*102,($AP$4-1)*14)</f>
        <v>2</v>
      </c>
      <c r="I86" s="207">
        <f ca="1">OFFSET(Values!H218,($AO$4-1)*102,($AP$4-1)*14)</f>
        <v>0</v>
      </c>
      <c r="J86" s="207">
        <f ca="1">OFFSET(Values!I218,($AO$4-1)*102,($AP$4-1)*14)</f>
        <v>0</v>
      </c>
      <c r="K86" s="207">
        <f ca="1">OFFSET(Values!J218,($AO$4-1)*102,($AP$4-1)*14)</f>
        <v>0</v>
      </c>
      <c r="L86" s="207">
        <f ca="1">OFFSET(Values!K218,($AO$4-1)*102,($AP$4-1)*14)</f>
        <v>0</v>
      </c>
      <c r="M86" s="207">
        <f ca="1">OFFSET(Values!L218,($AO$4-1)*102,($AP$4-1)*14)</f>
        <v>0</v>
      </c>
      <c r="N86" s="207">
        <f ca="1">OFFSET(Values!M218,($AO$4-1)*102,($AP$4-1)*14)</f>
        <v>0</v>
      </c>
      <c r="O86" s="207">
        <f ca="1">OFFSET(Values!N218,($AO$4-1)*102,($AP$4-1)*14)</f>
        <v>0</v>
      </c>
      <c r="P86" s="208">
        <f ca="1">OFFSET(Values!O218,($AO$4-1)*102,($AP$4-1)*14)</f>
        <v>0</v>
      </c>
    </row>
    <row r="87" spans="1:16" x14ac:dyDescent="0.35">
      <c r="A87" s="1" t="s">
        <v>58</v>
      </c>
      <c r="B87" s="39">
        <f t="shared" si="3"/>
        <v>0.72916666666666619</v>
      </c>
      <c r="C87" s="263">
        <f ca="1">OFFSET(Values!C219,($AO$4-1)*102,($AP$4-1)*14)</f>
        <v>11</v>
      </c>
      <c r="D87" s="269">
        <f t="shared" ca="1" si="2"/>
        <v>11</v>
      </c>
      <c r="E87" s="207">
        <f ca="1">OFFSET(Values!D219,($AO$4-1)*102,($AP$4-1)*14)</f>
        <v>0</v>
      </c>
      <c r="F87" s="207">
        <f ca="1">OFFSET(Values!E219,($AO$4-1)*102,($AP$4-1)*14)</f>
        <v>9</v>
      </c>
      <c r="G87" s="207">
        <f ca="1">OFFSET(Values!F219,($AO$4-1)*102,($AP$4-1)*14)</f>
        <v>0</v>
      </c>
      <c r="H87" s="207">
        <f ca="1">OFFSET(Values!G219,($AO$4-1)*102,($AP$4-1)*14)</f>
        <v>2</v>
      </c>
      <c r="I87" s="207">
        <f ca="1">OFFSET(Values!H219,($AO$4-1)*102,($AP$4-1)*14)</f>
        <v>0</v>
      </c>
      <c r="J87" s="207">
        <f ca="1">OFFSET(Values!I219,($AO$4-1)*102,($AP$4-1)*14)</f>
        <v>0</v>
      </c>
      <c r="K87" s="207">
        <f ca="1">OFFSET(Values!J219,($AO$4-1)*102,($AP$4-1)*14)</f>
        <v>0</v>
      </c>
      <c r="L87" s="207">
        <f ca="1">OFFSET(Values!K219,($AO$4-1)*102,($AP$4-1)*14)</f>
        <v>0</v>
      </c>
      <c r="M87" s="207">
        <f ca="1">OFFSET(Values!L219,($AO$4-1)*102,($AP$4-1)*14)</f>
        <v>0</v>
      </c>
      <c r="N87" s="207">
        <f ca="1">OFFSET(Values!M219,($AO$4-1)*102,($AP$4-1)*14)</f>
        <v>0</v>
      </c>
      <c r="O87" s="207">
        <f ca="1">OFFSET(Values!N219,($AO$4-1)*102,($AP$4-1)*14)</f>
        <v>0</v>
      </c>
      <c r="P87" s="208">
        <f ca="1">OFFSET(Values!O219,($AO$4-1)*102,($AP$4-1)*14)</f>
        <v>0</v>
      </c>
    </row>
    <row r="88" spans="1:16" x14ac:dyDescent="0.35">
      <c r="A88" s="1" t="s">
        <v>58</v>
      </c>
      <c r="B88" s="39">
        <f t="shared" si="3"/>
        <v>0.73958333333333282</v>
      </c>
      <c r="C88" s="263">
        <f ca="1">OFFSET(Values!C220,($AO$4-1)*102,($AP$4-1)*14)</f>
        <v>3</v>
      </c>
      <c r="D88" s="269">
        <f t="shared" ca="1" si="2"/>
        <v>3</v>
      </c>
      <c r="E88" s="207">
        <f ca="1">OFFSET(Values!D220,($AO$4-1)*102,($AP$4-1)*14)</f>
        <v>0</v>
      </c>
      <c r="F88" s="207">
        <f ca="1">OFFSET(Values!E220,($AO$4-1)*102,($AP$4-1)*14)</f>
        <v>3</v>
      </c>
      <c r="G88" s="207">
        <f ca="1">OFFSET(Values!F220,($AO$4-1)*102,($AP$4-1)*14)</f>
        <v>0</v>
      </c>
      <c r="H88" s="207">
        <f ca="1">OFFSET(Values!G220,($AO$4-1)*102,($AP$4-1)*14)</f>
        <v>0</v>
      </c>
      <c r="I88" s="207">
        <f ca="1">OFFSET(Values!H220,($AO$4-1)*102,($AP$4-1)*14)</f>
        <v>0</v>
      </c>
      <c r="J88" s="207">
        <f ca="1">OFFSET(Values!I220,($AO$4-1)*102,($AP$4-1)*14)</f>
        <v>0</v>
      </c>
      <c r="K88" s="207">
        <f ca="1">OFFSET(Values!J220,($AO$4-1)*102,($AP$4-1)*14)</f>
        <v>0</v>
      </c>
      <c r="L88" s="207">
        <f ca="1">OFFSET(Values!K220,($AO$4-1)*102,($AP$4-1)*14)</f>
        <v>0</v>
      </c>
      <c r="M88" s="207">
        <f ca="1">OFFSET(Values!L220,($AO$4-1)*102,($AP$4-1)*14)</f>
        <v>0</v>
      </c>
      <c r="N88" s="207">
        <f ca="1">OFFSET(Values!M220,($AO$4-1)*102,($AP$4-1)*14)</f>
        <v>0</v>
      </c>
      <c r="O88" s="207">
        <f ca="1">OFFSET(Values!N220,($AO$4-1)*102,($AP$4-1)*14)</f>
        <v>0</v>
      </c>
      <c r="P88" s="208">
        <f ca="1">OFFSET(Values!O220,($AO$4-1)*102,($AP$4-1)*14)</f>
        <v>0</v>
      </c>
    </row>
    <row r="89" spans="1:16" x14ac:dyDescent="0.35">
      <c r="A89" s="1" t="s">
        <v>58</v>
      </c>
      <c r="B89" s="39">
        <f t="shared" si="3"/>
        <v>0.74999999999999944</v>
      </c>
      <c r="C89" s="263">
        <f ca="1">OFFSET(Values!C221,($AO$4-1)*102,($AP$4-1)*14)</f>
        <v>4</v>
      </c>
      <c r="D89" s="269">
        <f t="shared" ca="1" si="2"/>
        <v>4</v>
      </c>
      <c r="E89" s="213">
        <f ca="1">OFFSET(Values!D221,($AO$4-1)*102,($AP$4-1)*14)</f>
        <v>0</v>
      </c>
      <c r="F89" s="207">
        <f ca="1">OFFSET(Values!E221,($AO$4-1)*102,($AP$4-1)*14)</f>
        <v>4</v>
      </c>
      <c r="G89" s="207">
        <f ca="1">OFFSET(Values!F221,($AO$4-1)*102,($AP$4-1)*14)</f>
        <v>0</v>
      </c>
      <c r="H89" s="207">
        <f ca="1">OFFSET(Values!G221,($AO$4-1)*102,($AP$4-1)*14)</f>
        <v>0</v>
      </c>
      <c r="I89" s="207">
        <f ca="1">OFFSET(Values!H221,($AO$4-1)*102,($AP$4-1)*14)</f>
        <v>0</v>
      </c>
      <c r="J89" s="207">
        <f ca="1">OFFSET(Values!I221,($AO$4-1)*102,($AP$4-1)*14)</f>
        <v>0</v>
      </c>
      <c r="K89" s="207">
        <f ca="1">OFFSET(Values!J221,($AO$4-1)*102,($AP$4-1)*14)</f>
        <v>0</v>
      </c>
      <c r="L89" s="207">
        <f ca="1">OFFSET(Values!K221,($AO$4-1)*102,($AP$4-1)*14)</f>
        <v>0</v>
      </c>
      <c r="M89" s="207">
        <f ca="1">OFFSET(Values!L221,($AO$4-1)*102,($AP$4-1)*14)</f>
        <v>0</v>
      </c>
      <c r="N89" s="207">
        <f ca="1">OFFSET(Values!M221,($AO$4-1)*102,($AP$4-1)*14)</f>
        <v>0</v>
      </c>
      <c r="O89" s="207">
        <f ca="1">OFFSET(Values!N221,($AO$4-1)*102,($AP$4-1)*14)</f>
        <v>0</v>
      </c>
      <c r="P89" s="208">
        <f ca="1">OFFSET(Values!O221,($AO$4-1)*102,($AP$4-1)*14)</f>
        <v>0</v>
      </c>
    </row>
    <row r="90" spans="1:16" x14ac:dyDescent="0.35">
      <c r="A90" s="1" t="s">
        <v>58</v>
      </c>
      <c r="B90" s="39">
        <f t="shared" si="3"/>
        <v>0.76041666666666607</v>
      </c>
      <c r="C90" s="263">
        <f ca="1">OFFSET(Values!C222,($AO$4-1)*102,($AP$4-1)*14)</f>
        <v>0</v>
      </c>
      <c r="D90" s="269">
        <f t="shared" ca="1" si="2"/>
        <v>0</v>
      </c>
      <c r="E90" s="207">
        <f ca="1">OFFSET(Values!D222,($AO$4-1)*102,($AP$4-1)*14)</f>
        <v>0</v>
      </c>
      <c r="F90" s="207">
        <f ca="1">OFFSET(Values!E222,($AO$4-1)*102,($AP$4-1)*14)</f>
        <v>0</v>
      </c>
      <c r="G90" s="207">
        <f ca="1">OFFSET(Values!F222,($AO$4-1)*102,($AP$4-1)*14)</f>
        <v>0</v>
      </c>
      <c r="H90" s="207">
        <f ca="1">OFFSET(Values!G222,($AO$4-1)*102,($AP$4-1)*14)</f>
        <v>0</v>
      </c>
      <c r="I90" s="207">
        <f ca="1">OFFSET(Values!H222,($AO$4-1)*102,($AP$4-1)*14)</f>
        <v>0</v>
      </c>
      <c r="J90" s="207">
        <f ca="1">OFFSET(Values!I222,($AO$4-1)*102,($AP$4-1)*14)</f>
        <v>0</v>
      </c>
      <c r="K90" s="207">
        <f ca="1">OFFSET(Values!J222,($AO$4-1)*102,($AP$4-1)*14)</f>
        <v>0</v>
      </c>
      <c r="L90" s="207">
        <f ca="1">OFFSET(Values!K222,($AO$4-1)*102,($AP$4-1)*14)</f>
        <v>0</v>
      </c>
      <c r="M90" s="207">
        <f ca="1">OFFSET(Values!L222,($AO$4-1)*102,($AP$4-1)*14)</f>
        <v>0</v>
      </c>
      <c r="N90" s="207">
        <f ca="1">OFFSET(Values!M222,($AO$4-1)*102,($AP$4-1)*14)</f>
        <v>0</v>
      </c>
      <c r="O90" s="207">
        <f ca="1">OFFSET(Values!N222,($AO$4-1)*102,($AP$4-1)*14)</f>
        <v>0</v>
      </c>
      <c r="P90" s="208">
        <f ca="1">OFFSET(Values!O222,($AO$4-1)*102,($AP$4-1)*14)</f>
        <v>0</v>
      </c>
    </row>
    <row r="91" spans="1:16" x14ac:dyDescent="0.35">
      <c r="A91" s="1" t="s">
        <v>58</v>
      </c>
      <c r="B91" s="39">
        <f t="shared" si="3"/>
        <v>0.7708333333333327</v>
      </c>
      <c r="C91" s="263">
        <f ca="1">OFFSET(Values!C223,($AO$4-1)*102,($AP$4-1)*14)</f>
        <v>1</v>
      </c>
      <c r="D91" s="269">
        <f t="shared" ca="1" si="2"/>
        <v>1</v>
      </c>
      <c r="E91" s="207">
        <f ca="1">OFFSET(Values!D223,($AO$4-1)*102,($AP$4-1)*14)</f>
        <v>0</v>
      </c>
      <c r="F91" s="207">
        <f ca="1">OFFSET(Values!E223,($AO$4-1)*102,($AP$4-1)*14)</f>
        <v>1</v>
      </c>
      <c r="G91" s="207">
        <f ca="1">OFFSET(Values!F223,($AO$4-1)*102,($AP$4-1)*14)</f>
        <v>0</v>
      </c>
      <c r="H91" s="207">
        <f ca="1">OFFSET(Values!G223,($AO$4-1)*102,($AP$4-1)*14)</f>
        <v>0</v>
      </c>
      <c r="I91" s="207">
        <f ca="1">OFFSET(Values!H223,($AO$4-1)*102,($AP$4-1)*14)</f>
        <v>0</v>
      </c>
      <c r="J91" s="207">
        <f ca="1">OFFSET(Values!I223,($AO$4-1)*102,($AP$4-1)*14)</f>
        <v>0</v>
      </c>
      <c r="K91" s="207">
        <f ca="1">OFFSET(Values!J223,($AO$4-1)*102,($AP$4-1)*14)</f>
        <v>0</v>
      </c>
      <c r="L91" s="207">
        <f ca="1">OFFSET(Values!K223,($AO$4-1)*102,($AP$4-1)*14)</f>
        <v>0</v>
      </c>
      <c r="M91" s="207">
        <f ca="1">OFFSET(Values!L223,($AO$4-1)*102,($AP$4-1)*14)</f>
        <v>0</v>
      </c>
      <c r="N91" s="207">
        <f ca="1">OFFSET(Values!M223,($AO$4-1)*102,($AP$4-1)*14)</f>
        <v>0</v>
      </c>
      <c r="O91" s="207">
        <f ca="1">OFFSET(Values!N223,($AO$4-1)*102,($AP$4-1)*14)</f>
        <v>0</v>
      </c>
      <c r="P91" s="208">
        <f ca="1">OFFSET(Values!O223,($AO$4-1)*102,($AP$4-1)*14)</f>
        <v>0</v>
      </c>
    </row>
    <row r="92" spans="1:16" x14ac:dyDescent="0.35">
      <c r="A92" s="1" t="s">
        <v>58</v>
      </c>
      <c r="B92" s="39">
        <f t="shared" si="3"/>
        <v>0.78124999999999933</v>
      </c>
      <c r="C92" s="263">
        <f ca="1">OFFSET(Values!C224,($AO$4-1)*102,($AP$4-1)*14)</f>
        <v>1</v>
      </c>
      <c r="D92" s="269">
        <f t="shared" ca="1" si="2"/>
        <v>1</v>
      </c>
      <c r="E92" s="207">
        <f ca="1">OFFSET(Values!D224,($AO$4-1)*102,($AP$4-1)*14)</f>
        <v>0</v>
      </c>
      <c r="F92" s="207">
        <f ca="1">OFFSET(Values!E224,($AO$4-1)*102,($AP$4-1)*14)</f>
        <v>1</v>
      </c>
      <c r="G92" s="207">
        <f ca="1">OFFSET(Values!F224,($AO$4-1)*102,($AP$4-1)*14)</f>
        <v>0</v>
      </c>
      <c r="H92" s="207">
        <f ca="1">OFFSET(Values!G224,($AO$4-1)*102,($AP$4-1)*14)</f>
        <v>0</v>
      </c>
      <c r="I92" s="207">
        <f ca="1">OFFSET(Values!H224,($AO$4-1)*102,($AP$4-1)*14)</f>
        <v>0</v>
      </c>
      <c r="J92" s="207">
        <f ca="1">OFFSET(Values!I224,($AO$4-1)*102,($AP$4-1)*14)</f>
        <v>0</v>
      </c>
      <c r="K92" s="207">
        <f ca="1">OFFSET(Values!J224,($AO$4-1)*102,($AP$4-1)*14)</f>
        <v>0</v>
      </c>
      <c r="L92" s="207">
        <f ca="1">OFFSET(Values!K224,($AO$4-1)*102,($AP$4-1)*14)</f>
        <v>0</v>
      </c>
      <c r="M92" s="207">
        <f ca="1">OFFSET(Values!L224,($AO$4-1)*102,($AP$4-1)*14)</f>
        <v>0</v>
      </c>
      <c r="N92" s="207">
        <f ca="1">OFFSET(Values!M224,($AO$4-1)*102,($AP$4-1)*14)</f>
        <v>0</v>
      </c>
      <c r="O92" s="207">
        <f ca="1">OFFSET(Values!N224,($AO$4-1)*102,($AP$4-1)*14)</f>
        <v>0</v>
      </c>
      <c r="P92" s="208">
        <f ca="1">OFFSET(Values!O224,($AO$4-1)*102,($AP$4-1)*14)</f>
        <v>0</v>
      </c>
    </row>
    <row r="93" spans="1:16" x14ac:dyDescent="0.35">
      <c r="A93" s="1" t="s">
        <v>58</v>
      </c>
      <c r="B93" s="39">
        <f t="shared" si="3"/>
        <v>0.79166666666666596</v>
      </c>
      <c r="C93" s="263">
        <f ca="1">OFFSET(Values!C225,($AO$4-1)*102,($AP$4-1)*14)</f>
        <v>2</v>
      </c>
      <c r="D93" s="269">
        <f t="shared" ca="1" si="2"/>
        <v>2</v>
      </c>
      <c r="E93" s="207">
        <f ca="1">OFFSET(Values!D225,($AO$4-1)*102,($AP$4-1)*14)</f>
        <v>0</v>
      </c>
      <c r="F93" s="207">
        <f ca="1">OFFSET(Values!E225,($AO$4-1)*102,($AP$4-1)*14)</f>
        <v>2</v>
      </c>
      <c r="G93" s="207">
        <f ca="1">OFFSET(Values!F225,($AO$4-1)*102,($AP$4-1)*14)</f>
        <v>0</v>
      </c>
      <c r="H93" s="207">
        <f ca="1">OFFSET(Values!G225,($AO$4-1)*102,($AP$4-1)*14)</f>
        <v>0</v>
      </c>
      <c r="I93" s="207">
        <f ca="1">OFFSET(Values!H225,($AO$4-1)*102,($AP$4-1)*14)</f>
        <v>0</v>
      </c>
      <c r="J93" s="207">
        <f ca="1">OFFSET(Values!I225,($AO$4-1)*102,($AP$4-1)*14)</f>
        <v>0</v>
      </c>
      <c r="K93" s="207">
        <f ca="1">OFFSET(Values!J225,($AO$4-1)*102,($AP$4-1)*14)</f>
        <v>0</v>
      </c>
      <c r="L93" s="207">
        <f ca="1">OFFSET(Values!K225,($AO$4-1)*102,($AP$4-1)*14)</f>
        <v>0</v>
      </c>
      <c r="M93" s="207">
        <f ca="1">OFFSET(Values!L225,($AO$4-1)*102,($AP$4-1)*14)</f>
        <v>0</v>
      </c>
      <c r="N93" s="207">
        <f ca="1">OFFSET(Values!M225,($AO$4-1)*102,($AP$4-1)*14)</f>
        <v>0</v>
      </c>
      <c r="O93" s="207">
        <f ca="1">OFFSET(Values!N225,($AO$4-1)*102,($AP$4-1)*14)</f>
        <v>0</v>
      </c>
      <c r="P93" s="208">
        <f ca="1">OFFSET(Values!O225,($AO$4-1)*102,($AP$4-1)*14)</f>
        <v>0</v>
      </c>
    </row>
    <row r="94" spans="1:16" x14ac:dyDescent="0.35">
      <c r="A94" s="1" t="s">
        <v>58</v>
      </c>
      <c r="B94" s="39">
        <f t="shared" si="3"/>
        <v>0.80208333333333259</v>
      </c>
      <c r="C94" s="263">
        <f ca="1">OFFSET(Values!C226,($AO$4-1)*102,($AP$4-1)*14)</f>
        <v>2</v>
      </c>
      <c r="D94" s="269">
        <f t="shared" ca="1" si="2"/>
        <v>2</v>
      </c>
      <c r="E94" s="207">
        <f ca="1">OFFSET(Values!D226,($AO$4-1)*102,($AP$4-1)*14)</f>
        <v>0</v>
      </c>
      <c r="F94" s="207">
        <f ca="1">OFFSET(Values!E226,($AO$4-1)*102,($AP$4-1)*14)</f>
        <v>2</v>
      </c>
      <c r="G94" s="207">
        <f ca="1">OFFSET(Values!F226,($AO$4-1)*102,($AP$4-1)*14)</f>
        <v>0</v>
      </c>
      <c r="H94" s="207">
        <f ca="1">OFFSET(Values!G226,($AO$4-1)*102,($AP$4-1)*14)</f>
        <v>0</v>
      </c>
      <c r="I94" s="207">
        <f ca="1">OFFSET(Values!H226,($AO$4-1)*102,($AP$4-1)*14)</f>
        <v>0</v>
      </c>
      <c r="J94" s="207">
        <f ca="1">OFFSET(Values!I226,($AO$4-1)*102,($AP$4-1)*14)</f>
        <v>0</v>
      </c>
      <c r="K94" s="207">
        <f ca="1">OFFSET(Values!J226,($AO$4-1)*102,($AP$4-1)*14)</f>
        <v>0</v>
      </c>
      <c r="L94" s="207">
        <f ca="1">OFFSET(Values!K226,($AO$4-1)*102,($AP$4-1)*14)</f>
        <v>0</v>
      </c>
      <c r="M94" s="207">
        <f ca="1">OFFSET(Values!L226,($AO$4-1)*102,($AP$4-1)*14)</f>
        <v>0</v>
      </c>
      <c r="N94" s="207">
        <f ca="1">OFFSET(Values!M226,($AO$4-1)*102,($AP$4-1)*14)</f>
        <v>0</v>
      </c>
      <c r="O94" s="207">
        <f ca="1">OFFSET(Values!N226,($AO$4-1)*102,($AP$4-1)*14)</f>
        <v>0</v>
      </c>
      <c r="P94" s="208">
        <f ca="1">OFFSET(Values!O226,($AO$4-1)*102,($AP$4-1)*14)</f>
        <v>0</v>
      </c>
    </row>
    <row r="95" spans="1:16" x14ac:dyDescent="0.35">
      <c r="A95" s="1" t="s">
        <v>58</v>
      </c>
      <c r="B95" s="39">
        <f t="shared" si="3"/>
        <v>0.81249999999999922</v>
      </c>
      <c r="C95" s="263">
        <f ca="1">OFFSET(Values!C227,($AO$4-1)*102,($AP$4-1)*14)</f>
        <v>4</v>
      </c>
      <c r="D95" s="269">
        <f t="shared" ca="1" si="2"/>
        <v>4</v>
      </c>
      <c r="E95" s="207">
        <f ca="1">OFFSET(Values!D227,($AO$4-1)*102,($AP$4-1)*14)</f>
        <v>0</v>
      </c>
      <c r="F95" s="207">
        <f ca="1">OFFSET(Values!E227,($AO$4-1)*102,($AP$4-1)*14)</f>
        <v>4</v>
      </c>
      <c r="G95" s="207">
        <f ca="1">OFFSET(Values!F227,($AO$4-1)*102,($AP$4-1)*14)</f>
        <v>0</v>
      </c>
      <c r="H95" s="207">
        <f ca="1">OFFSET(Values!G227,($AO$4-1)*102,($AP$4-1)*14)</f>
        <v>0</v>
      </c>
      <c r="I95" s="207">
        <f ca="1">OFFSET(Values!H227,($AO$4-1)*102,($AP$4-1)*14)</f>
        <v>0</v>
      </c>
      <c r="J95" s="207">
        <f ca="1">OFFSET(Values!I227,($AO$4-1)*102,($AP$4-1)*14)</f>
        <v>0</v>
      </c>
      <c r="K95" s="207">
        <f ca="1">OFFSET(Values!J227,($AO$4-1)*102,($AP$4-1)*14)</f>
        <v>0</v>
      </c>
      <c r="L95" s="207">
        <f ca="1">OFFSET(Values!K227,($AO$4-1)*102,($AP$4-1)*14)</f>
        <v>0</v>
      </c>
      <c r="M95" s="207">
        <f ca="1">OFFSET(Values!L227,($AO$4-1)*102,($AP$4-1)*14)</f>
        <v>0</v>
      </c>
      <c r="N95" s="207">
        <f ca="1">OFFSET(Values!M227,($AO$4-1)*102,($AP$4-1)*14)</f>
        <v>0</v>
      </c>
      <c r="O95" s="207">
        <f ca="1">OFFSET(Values!N227,($AO$4-1)*102,($AP$4-1)*14)</f>
        <v>0</v>
      </c>
      <c r="P95" s="208">
        <f ca="1">OFFSET(Values!O227,($AO$4-1)*102,($AP$4-1)*14)</f>
        <v>0</v>
      </c>
    </row>
    <row r="96" spans="1:16" x14ac:dyDescent="0.35">
      <c r="A96" s="1" t="s">
        <v>58</v>
      </c>
      <c r="B96" s="39">
        <f t="shared" si="3"/>
        <v>0.82291666666666585</v>
      </c>
      <c r="C96" s="263">
        <f ca="1">OFFSET(Values!C228,($AO$4-1)*102,($AP$4-1)*14)</f>
        <v>7</v>
      </c>
      <c r="D96" s="269">
        <f t="shared" ca="1" si="2"/>
        <v>7</v>
      </c>
      <c r="E96" s="207">
        <f ca="1">OFFSET(Values!D228,($AO$4-1)*102,($AP$4-1)*14)</f>
        <v>0</v>
      </c>
      <c r="F96" s="207">
        <f ca="1">OFFSET(Values!E228,($AO$4-1)*102,($AP$4-1)*14)</f>
        <v>7</v>
      </c>
      <c r="G96" s="207">
        <f ca="1">OFFSET(Values!F228,($AO$4-1)*102,($AP$4-1)*14)</f>
        <v>0</v>
      </c>
      <c r="H96" s="207">
        <f ca="1">OFFSET(Values!G228,($AO$4-1)*102,($AP$4-1)*14)</f>
        <v>0</v>
      </c>
      <c r="I96" s="207">
        <f ca="1">OFFSET(Values!H228,($AO$4-1)*102,($AP$4-1)*14)</f>
        <v>0</v>
      </c>
      <c r="J96" s="207">
        <f ca="1">OFFSET(Values!I228,($AO$4-1)*102,($AP$4-1)*14)</f>
        <v>0</v>
      </c>
      <c r="K96" s="207">
        <f ca="1">OFFSET(Values!J228,($AO$4-1)*102,($AP$4-1)*14)</f>
        <v>0</v>
      </c>
      <c r="L96" s="207">
        <f ca="1">OFFSET(Values!K228,($AO$4-1)*102,($AP$4-1)*14)</f>
        <v>0</v>
      </c>
      <c r="M96" s="207">
        <f ca="1">OFFSET(Values!L228,($AO$4-1)*102,($AP$4-1)*14)</f>
        <v>0</v>
      </c>
      <c r="N96" s="207">
        <f ca="1">OFFSET(Values!M228,($AO$4-1)*102,($AP$4-1)*14)</f>
        <v>0</v>
      </c>
      <c r="O96" s="207">
        <f ca="1">OFFSET(Values!N228,($AO$4-1)*102,($AP$4-1)*14)</f>
        <v>0</v>
      </c>
      <c r="P96" s="208">
        <f ca="1">OFFSET(Values!O228,($AO$4-1)*102,($AP$4-1)*14)</f>
        <v>0</v>
      </c>
    </row>
    <row r="97" spans="1:16" x14ac:dyDescent="0.35">
      <c r="A97" s="1" t="s">
        <v>58</v>
      </c>
      <c r="B97" s="39">
        <f t="shared" si="3"/>
        <v>0.83333333333333248</v>
      </c>
      <c r="C97" s="263">
        <f ca="1">OFFSET(Values!C229,($AO$4-1)*102,($AP$4-1)*14)</f>
        <v>3</v>
      </c>
      <c r="D97" s="269">
        <f t="shared" ca="1" si="2"/>
        <v>3</v>
      </c>
      <c r="E97" s="207">
        <f ca="1">OFFSET(Values!D229,($AO$4-1)*102,($AP$4-1)*14)</f>
        <v>0</v>
      </c>
      <c r="F97" s="207">
        <f ca="1">OFFSET(Values!E229,($AO$4-1)*102,($AP$4-1)*14)</f>
        <v>2</v>
      </c>
      <c r="G97" s="207">
        <f ca="1">OFFSET(Values!F229,($AO$4-1)*102,($AP$4-1)*14)</f>
        <v>0</v>
      </c>
      <c r="H97" s="207">
        <f ca="1">OFFSET(Values!G229,($AO$4-1)*102,($AP$4-1)*14)</f>
        <v>1</v>
      </c>
      <c r="I97" s="207">
        <f ca="1">OFFSET(Values!H229,($AO$4-1)*102,($AP$4-1)*14)</f>
        <v>0</v>
      </c>
      <c r="J97" s="207">
        <f ca="1">OFFSET(Values!I229,($AO$4-1)*102,($AP$4-1)*14)</f>
        <v>0</v>
      </c>
      <c r="K97" s="207">
        <f ca="1">OFFSET(Values!J229,($AO$4-1)*102,($AP$4-1)*14)</f>
        <v>0</v>
      </c>
      <c r="L97" s="207">
        <f ca="1">OFFSET(Values!K229,($AO$4-1)*102,($AP$4-1)*14)</f>
        <v>0</v>
      </c>
      <c r="M97" s="207">
        <f ca="1">OFFSET(Values!L229,($AO$4-1)*102,($AP$4-1)*14)</f>
        <v>0</v>
      </c>
      <c r="N97" s="207">
        <f ca="1">OFFSET(Values!M229,($AO$4-1)*102,($AP$4-1)*14)</f>
        <v>0</v>
      </c>
      <c r="O97" s="207">
        <f ca="1">OFFSET(Values!N229,($AO$4-1)*102,($AP$4-1)*14)</f>
        <v>0</v>
      </c>
      <c r="P97" s="208">
        <f ca="1">OFFSET(Values!O229,($AO$4-1)*102,($AP$4-1)*14)</f>
        <v>0</v>
      </c>
    </row>
    <row r="98" spans="1:16" x14ac:dyDescent="0.35">
      <c r="A98" s="1" t="s">
        <v>58</v>
      </c>
      <c r="B98" s="39">
        <f t="shared" si="3"/>
        <v>0.84374999999999911</v>
      </c>
      <c r="C98" s="263">
        <f ca="1">OFFSET(Values!C230,($AO$4-1)*102,($AP$4-1)*14)</f>
        <v>2</v>
      </c>
      <c r="D98" s="269">
        <f t="shared" ca="1" si="2"/>
        <v>2</v>
      </c>
      <c r="E98" s="207">
        <f ca="1">OFFSET(Values!D230,($AO$4-1)*102,($AP$4-1)*14)</f>
        <v>0</v>
      </c>
      <c r="F98" s="207">
        <f ca="1">OFFSET(Values!E230,($AO$4-1)*102,($AP$4-1)*14)</f>
        <v>1</v>
      </c>
      <c r="G98" s="207">
        <f ca="1">OFFSET(Values!F230,($AO$4-1)*102,($AP$4-1)*14)</f>
        <v>0</v>
      </c>
      <c r="H98" s="207">
        <f ca="1">OFFSET(Values!G230,($AO$4-1)*102,($AP$4-1)*14)</f>
        <v>1</v>
      </c>
      <c r="I98" s="207">
        <f ca="1">OFFSET(Values!H230,($AO$4-1)*102,($AP$4-1)*14)</f>
        <v>0</v>
      </c>
      <c r="J98" s="207">
        <f ca="1">OFFSET(Values!I230,($AO$4-1)*102,($AP$4-1)*14)</f>
        <v>0</v>
      </c>
      <c r="K98" s="207">
        <f ca="1">OFFSET(Values!J230,($AO$4-1)*102,($AP$4-1)*14)</f>
        <v>0</v>
      </c>
      <c r="L98" s="207">
        <f ca="1">OFFSET(Values!K230,($AO$4-1)*102,($AP$4-1)*14)</f>
        <v>0</v>
      </c>
      <c r="M98" s="207">
        <f ca="1">OFFSET(Values!L230,($AO$4-1)*102,($AP$4-1)*14)</f>
        <v>0</v>
      </c>
      <c r="N98" s="207">
        <f ca="1">OFFSET(Values!M230,($AO$4-1)*102,($AP$4-1)*14)</f>
        <v>0</v>
      </c>
      <c r="O98" s="207">
        <f ca="1">OFFSET(Values!N230,($AO$4-1)*102,($AP$4-1)*14)</f>
        <v>0</v>
      </c>
      <c r="P98" s="208">
        <f ca="1">OFFSET(Values!O230,($AO$4-1)*102,($AP$4-1)*14)</f>
        <v>0</v>
      </c>
    </row>
    <row r="99" spans="1:16" x14ac:dyDescent="0.35">
      <c r="A99" s="1" t="s">
        <v>58</v>
      </c>
      <c r="B99" s="39">
        <f t="shared" si="3"/>
        <v>0.85416666666666574</v>
      </c>
      <c r="C99" s="263">
        <f ca="1">OFFSET(Values!C231,($AO$4-1)*102,($AP$4-1)*14)</f>
        <v>1</v>
      </c>
      <c r="D99" s="269">
        <f t="shared" ca="1" si="2"/>
        <v>1</v>
      </c>
      <c r="E99" s="207">
        <f ca="1">OFFSET(Values!D231,($AO$4-1)*102,($AP$4-1)*14)</f>
        <v>0</v>
      </c>
      <c r="F99" s="207">
        <f ca="1">OFFSET(Values!E231,($AO$4-1)*102,($AP$4-1)*14)</f>
        <v>1</v>
      </c>
      <c r="G99" s="207">
        <f ca="1">OFFSET(Values!F231,($AO$4-1)*102,($AP$4-1)*14)</f>
        <v>0</v>
      </c>
      <c r="H99" s="207">
        <f ca="1">OFFSET(Values!G231,($AO$4-1)*102,($AP$4-1)*14)</f>
        <v>0</v>
      </c>
      <c r="I99" s="207">
        <f ca="1">OFFSET(Values!H231,($AO$4-1)*102,($AP$4-1)*14)</f>
        <v>0</v>
      </c>
      <c r="J99" s="207">
        <f ca="1">OFFSET(Values!I231,($AO$4-1)*102,($AP$4-1)*14)</f>
        <v>0</v>
      </c>
      <c r="K99" s="207">
        <f ca="1">OFFSET(Values!J231,($AO$4-1)*102,($AP$4-1)*14)</f>
        <v>0</v>
      </c>
      <c r="L99" s="207">
        <f ca="1">OFFSET(Values!K231,($AO$4-1)*102,($AP$4-1)*14)</f>
        <v>0</v>
      </c>
      <c r="M99" s="207">
        <f ca="1">OFFSET(Values!L231,($AO$4-1)*102,($AP$4-1)*14)</f>
        <v>0</v>
      </c>
      <c r="N99" s="207">
        <f ca="1">OFFSET(Values!M231,($AO$4-1)*102,($AP$4-1)*14)</f>
        <v>0</v>
      </c>
      <c r="O99" s="207">
        <f ca="1">OFFSET(Values!N231,($AO$4-1)*102,($AP$4-1)*14)</f>
        <v>0</v>
      </c>
      <c r="P99" s="208">
        <f ca="1">OFFSET(Values!O231,($AO$4-1)*102,($AP$4-1)*14)</f>
        <v>0</v>
      </c>
    </row>
    <row r="100" spans="1:16" x14ac:dyDescent="0.35">
      <c r="A100" s="1" t="s">
        <v>58</v>
      </c>
      <c r="B100" s="39">
        <f t="shared" si="3"/>
        <v>0.86458333333333237</v>
      </c>
      <c r="C100" s="263">
        <f ca="1">OFFSET(Values!C232,($AO$4-1)*102,($AP$4-1)*14)</f>
        <v>1</v>
      </c>
      <c r="D100" s="269">
        <f t="shared" ca="1" si="2"/>
        <v>1</v>
      </c>
      <c r="E100" s="207">
        <f ca="1">OFFSET(Values!D232,($AO$4-1)*102,($AP$4-1)*14)</f>
        <v>0</v>
      </c>
      <c r="F100" s="207">
        <f ca="1">OFFSET(Values!E232,($AO$4-1)*102,($AP$4-1)*14)</f>
        <v>1</v>
      </c>
      <c r="G100" s="207">
        <f ca="1">OFFSET(Values!F232,($AO$4-1)*102,($AP$4-1)*14)</f>
        <v>0</v>
      </c>
      <c r="H100" s="207">
        <f ca="1">OFFSET(Values!G232,($AO$4-1)*102,($AP$4-1)*14)</f>
        <v>0</v>
      </c>
      <c r="I100" s="207">
        <f ca="1">OFFSET(Values!H232,($AO$4-1)*102,($AP$4-1)*14)</f>
        <v>0</v>
      </c>
      <c r="J100" s="207">
        <f ca="1">OFFSET(Values!I232,($AO$4-1)*102,($AP$4-1)*14)</f>
        <v>0</v>
      </c>
      <c r="K100" s="207">
        <f ca="1">OFFSET(Values!J232,($AO$4-1)*102,($AP$4-1)*14)</f>
        <v>0</v>
      </c>
      <c r="L100" s="207">
        <f ca="1">OFFSET(Values!K232,($AO$4-1)*102,($AP$4-1)*14)</f>
        <v>0</v>
      </c>
      <c r="M100" s="207">
        <f ca="1">OFFSET(Values!L232,($AO$4-1)*102,($AP$4-1)*14)</f>
        <v>0</v>
      </c>
      <c r="N100" s="207">
        <f ca="1">OFFSET(Values!M232,($AO$4-1)*102,($AP$4-1)*14)</f>
        <v>0</v>
      </c>
      <c r="O100" s="207">
        <f ca="1">OFFSET(Values!N232,($AO$4-1)*102,($AP$4-1)*14)</f>
        <v>0</v>
      </c>
      <c r="P100" s="208">
        <f ca="1">OFFSET(Values!O232,($AO$4-1)*102,($AP$4-1)*14)</f>
        <v>0</v>
      </c>
    </row>
    <row r="101" spans="1:16" x14ac:dyDescent="0.35">
      <c r="B101" s="39">
        <f t="shared" si="3"/>
        <v>0.874999999999999</v>
      </c>
      <c r="C101" s="263">
        <f ca="1">OFFSET(Values!C233,($AO$4-1)*102,($AP$4-1)*14)</f>
        <v>1</v>
      </c>
      <c r="D101" s="269">
        <f t="shared" ca="1" si="2"/>
        <v>1</v>
      </c>
      <c r="E101" s="207">
        <f ca="1">OFFSET(Values!D233,($AO$4-1)*102,($AP$4-1)*14)</f>
        <v>0</v>
      </c>
      <c r="F101" s="207">
        <f ca="1">OFFSET(Values!E233,($AO$4-1)*102,($AP$4-1)*14)</f>
        <v>1</v>
      </c>
      <c r="G101" s="207">
        <f ca="1">OFFSET(Values!F233,($AO$4-1)*102,($AP$4-1)*14)</f>
        <v>0</v>
      </c>
      <c r="H101" s="207">
        <f ca="1">OFFSET(Values!G233,($AO$4-1)*102,($AP$4-1)*14)</f>
        <v>0</v>
      </c>
      <c r="I101" s="207">
        <f ca="1">OFFSET(Values!H233,($AO$4-1)*102,($AP$4-1)*14)</f>
        <v>0</v>
      </c>
      <c r="J101" s="207">
        <f ca="1">OFFSET(Values!I233,($AO$4-1)*102,($AP$4-1)*14)</f>
        <v>0</v>
      </c>
      <c r="K101" s="207">
        <f ca="1">OFFSET(Values!J233,($AO$4-1)*102,($AP$4-1)*14)</f>
        <v>0</v>
      </c>
      <c r="L101" s="207">
        <f ca="1">OFFSET(Values!K233,($AO$4-1)*102,($AP$4-1)*14)</f>
        <v>0</v>
      </c>
      <c r="M101" s="207">
        <f ca="1">OFFSET(Values!L233,($AO$4-1)*102,($AP$4-1)*14)</f>
        <v>0</v>
      </c>
      <c r="N101" s="207">
        <f ca="1">OFFSET(Values!M233,($AO$4-1)*102,($AP$4-1)*14)</f>
        <v>0</v>
      </c>
      <c r="O101" s="207">
        <f ca="1">OFFSET(Values!N233,($AO$4-1)*102,($AP$4-1)*14)</f>
        <v>0</v>
      </c>
      <c r="P101" s="208">
        <f ca="1">OFFSET(Values!O233,($AO$4-1)*102,($AP$4-1)*14)</f>
        <v>0</v>
      </c>
    </row>
    <row r="102" spans="1:16" x14ac:dyDescent="0.35">
      <c r="B102" s="39">
        <f t="shared" si="3"/>
        <v>0.88541666666666563</v>
      </c>
      <c r="C102" s="263">
        <f ca="1">OFFSET(Values!C234,($AO$4-1)*102,($AP$4-1)*14)</f>
        <v>0</v>
      </c>
      <c r="D102" s="269">
        <f t="shared" ca="1" si="2"/>
        <v>0</v>
      </c>
      <c r="E102" s="207">
        <f ca="1">OFFSET(Values!D234,($AO$4-1)*102,($AP$4-1)*14)</f>
        <v>0</v>
      </c>
      <c r="F102" s="207">
        <f ca="1">OFFSET(Values!E234,($AO$4-1)*102,($AP$4-1)*14)</f>
        <v>0</v>
      </c>
      <c r="G102" s="207">
        <f ca="1">OFFSET(Values!F234,($AO$4-1)*102,($AP$4-1)*14)</f>
        <v>0</v>
      </c>
      <c r="H102" s="207">
        <f ca="1">OFFSET(Values!G234,($AO$4-1)*102,($AP$4-1)*14)</f>
        <v>0</v>
      </c>
      <c r="I102" s="207">
        <f ca="1">OFFSET(Values!H234,($AO$4-1)*102,($AP$4-1)*14)</f>
        <v>0</v>
      </c>
      <c r="J102" s="207">
        <f ca="1">OFFSET(Values!I234,($AO$4-1)*102,($AP$4-1)*14)</f>
        <v>0</v>
      </c>
      <c r="K102" s="207">
        <f ca="1">OFFSET(Values!J234,($AO$4-1)*102,($AP$4-1)*14)</f>
        <v>0</v>
      </c>
      <c r="L102" s="207">
        <f ca="1">OFFSET(Values!K234,($AO$4-1)*102,($AP$4-1)*14)</f>
        <v>0</v>
      </c>
      <c r="M102" s="207">
        <f ca="1">OFFSET(Values!L234,($AO$4-1)*102,($AP$4-1)*14)</f>
        <v>0</v>
      </c>
      <c r="N102" s="207">
        <f ca="1">OFFSET(Values!M234,($AO$4-1)*102,($AP$4-1)*14)</f>
        <v>0</v>
      </c>
      <c r="O102" s="207">
        <f ca="1">OFFSET(Values!N234,($AO$4-1)*102,($AP$4-1)*14)</f>
        <v>0</v>
      </c>
      <c r="P102" s="208">
        <f ca="1">OFFSET(Values!O234,($AO$4-1)*102,($AP$4-1)*14)</f>
        <v>0</v>
      </c>
    </row>
    <row r="103" spans="1:16" x14ac:dyDescent="0.35">
      <c r="B103" s="39">
        <f t="shared" si="3"/>
        <v>0.89583333333333226</v>
      </c>
      <c r="C103" s="263">
        <f ca="1">OFFSET(Values!C235,($AO$4-1)*102,($AP$4-1)*14)</f>
        <v>2</v>
      </c>
      <c r="D103" s="269">
        <f t="shared" ca="1" si="2"/>
        <v>2</v>
      </c>
      <c r="E103" s="207">
        <f ca="1">OFFSET(Values!D235,($AO$4-1)*102,($AP$4-1)*14)</f>
        <v>0</v>
      </c>
      <c r="F103" s="207">
        <f ca="1">OFFSET(Values!E235,($AO$4-1)*102,($AP$4-1)*14)</f>
        <v>1</v>
      </c>
      <c r="G103" s="207">
        <f ca="1">OFFSET(Values!F235,($AO$4-1)*102,($AP$4-1)*14)</f>
        <v>0</v>
      </c>
      <c r="H103" s="207">
        <f ca="1">OFFSET(Values!G235,($AO$4-1)*102,($AP$4-1)*14)</f>
        <v>1</v>
      </c>
      <c r="I103" s="207">
        <f ca="1">OFFSET(Values!H235,($AO$4-1)*102,($AP$4-1)*14)</f>
        <v>0</v>
      </c>
      <c r="J103" s="207">
        <f ca="1">OFFSET(Values!I235,($AO$4-1)*102,($AP$4-1)*14)</f>
        <v>0</v>
      </c>
      <c r="K103" s="207">
        <f ca="1">OFFSET(Values!J235,($AO$4-1)*102,($AP$4-1)*14)</f>
        <v>0</v>
      </c>
      <c r="L103" s="207">
        <f ca="1">OFFSET(Values!K235,($AO$4-1)*102,($AP$4-1)*14)</f>
        <v>0</v>
      </c>
      <c r="M103" s="207">
        <f ca="1">OFFSET(Values!L235,($AO$4-1)*102,($AP$4-1)*14)</f>
        <v>0</v>
      </c>
      <c r="N103" s="207">
        <f ca="1">OFFSET(Values!M235,($AO$4-1)*102,($AP$4-1)*14)</f>
        <v>0</v>
      </c>
      <c r="O103" s="207">
        <f ca="1">OFFSET(Values!N235,($AO$4-1)*102,($AP$4-1)*14)</f>
        <v>0</v>
      </c>
      <c r="P103" s="208">
        <f ca="1">OFFSET(Values!O235,($AO$4-1)*102,($AP$4-1)*14)</f>
        <v>0</v>
      </c>
    </row>
    <row r="104" spans="1:16" x14ac:dyDescent="0.35">
      <c r="B104" s="39">
        <f t="shared" si="3"/>
        <v>0.90624999999999889</v>
      </c>
      <c r="C104" s="263">
        <f ca="1">OFFSET(Values!C236,($AO$4-1)*102,($AP$4-1)*14)</f>
        <v>1</v>
      </c>
      <c r="D104" s="269">
        <f t="shared" ca="1" si="2"/>
        <v>1</v>
      </c>
      <c r="E104" s="207">
        <f ca="1">OFFSET(Values!D236,($AO$4-1)*102,($AP$4-1)*14)</f>
        <v>0</v>
      </c>
      <c r="F104" s="207">
        <f ca="1">OFFSET(Values!E236,($AO$4-1)*102,($AP$4-1)*14)</f>
        <v>1</v>
      </c>
      <c r="G104" s="207">
        <f ca="1">OFFSET(Values!F236,($AO$4-1)*102,($AP$4-1)*14)</f>
        <v>0</v>
      </c>
      <c r="H104" s="207">
        <f ca="1">OFFSET(Values!G236,($AO$4-1)*102,($AP$4-1)*14)</f>
        <v>0</v>
      </c>
      <c r="I104" s="207">
        <f ca="1">OFFSET(Values!H236,($AO$4-1)*102,($AP$4-1)*14)</f>
        <v>0</v>
      </c>
      <c r="J104" s="207">
        <f ca="1">OFFSET(Values!I236,($AO$4-1)*102,($AP$4-1)*14)</f>
        <v>0</v>
      </c>
      <c r="K104" s="207">
        <f ca="1">OFFSET(Values!J236,($AO$4-1)*102,($AP$4-1)*14)</f>
        <v>0</v>
      </c>
      <c r="L104" s="207">
        <f ca="1">OFFSET(Values!K236,($AO$4-1)*102,($AP$4-1)*14)</f>
        <v>0</v>
      </c>
      <c r="M104" s="207">
        <f ca="1">OFFSET(Values!L236,($AO$4-1)*102,($AP$4-1)*14)</f>
        <v>0</v>
      </c>
      <c r="N104" s="207">
        <f ca="1">OFFSET(Values!M236,($AO$4-1)*102,($AP$4-1)*14)</f>
        <v>0</v>
      </c>
      <c r="O104" s="207">
        <f ca="1">OFFSET(Values!N236,($AO$4-1)*102,($AP$4-1)*14)</f>
        <v>0</v>
      </c>
      <c r="P104" s="208">
        <f ca="1">OFFSET(Values!O236,($AO$4-1)*102,($AP$4-1)*14)</f>
        <v>0</v>
      </c>
    </row>
    <row r="105" spans="1:16" x14ac:dyDescent="0.35">
      <c r="B105" s="39">
        <f t="shared" si="3"/>
        <v>0.91666666666666552</v>
      </c>
      <c r="C105" s="263">
        <f ca="1">OFFSET(Values!C237,($AO$4-1)*102,($AP$4-1)*14)</f>
        <v>2</v>
      </c>
      <c r="D105" s="269">
        <f t="shared" ca="1" si="2"/>
        <v>2</v>
      </c>
      <c r="E105" s="207">
        <f ca="1">OFFSET(Values!D237,($AO$4-1)*102,($AP$4-1)*14)</f>
        <v>0</v>
      </c>
      <c r="F105" s="207">
        <f ca="1">OFFSET(Values!E237,($AO$4-1)*102,($AP$4-1)*14)</f>
        <v>2</v>
      </c>
      <c r="G105" s="207">
        <f ca="1">OFFSET(Values!F237,($AO$4-1)*102,($AP$4-1)*14)</f>
        <v>0</v>
      </c>
      <c r="H105" s="207">
        <f ca="1">OFFSET(Values!G237,($AO$4-1)*102,($AP$4-1)*14)</f>
        <v>0</v>
      </c>
      <c r="I105" s="207">
        <f ca="1">OFFSET(Values!H237,($AO$4-1)*102,($AP$4-1)*14)</f>
        <v>0</v>
      </c>
      <c r="J105" s="207">
        <f ca="1">OFFSET(Values!I237,($AO$4-1)*102,($AP$4-1)*14)</f>
        <v>0</v>
      </c>
      <c r="K105" s="207">
        <f ca="1">OFFSET(Values!J237,($AO$4-1)*102,($AP$4-1)*14)</f>
        <v>0</v>
      </c>
      <c r="L105" s="207">
        <f ca="1">OFFSET(Values!K237,($AO$4-1)*102,($AP$4-1)*14)</f>
        <v>0</v>
      </c>
      <c r="M105" s="207">
        <f ca="1">OFFSET(Values!L237,($AO$4-1)*102,($AP$4-1)*14)</f>
        <v>0</v>
      </c>
      <c r="N105" s="207">
        <f ca="1">OFFSET(Values!M237,($AO$4-1)*102,($AP$4-1)*14)</f>
        <v>0</v>
      </c>
      <c r="O105" s="207">
        <f ca="1">OFFSET(Values!N237,($AO$4-1)*102,($AP$4-1)*14)</f>
        <v>0</v>
      </c>
      <c r="P105" s="208">
        <f ca="1">OFFSET(Values!O237,($AO$4-1)*102,($AP$4-1)*14)</f>
        <v>0</v>
      </c>
    </row>
    <row r="106" spans="1:16" x14ac:dyDescent="0.35">
      <c r="B106" s="39">
        <f t="shared" si="3"/>
        <v>0.92708333333333215</v>
      </c>
      <c r="C106" s="263">
        <f ca="1">OFFSET(Values!C238,($AO$4-1)*102,($AP$4-1)*14)</f>
        <v>1</v>
      </c>
      <c r="D106" s="269">
        <f t="shared" ca="1" si="2"/>
        <v>1</v>
      </c>
      <c r="E106" s="207">
        <f ca="1">OFFSET(Values!D238,($AO$4-1)*102,($AP$4-1)*14)</f>
        <v>0</v>
      </c>
      <c r="F106" s="207">
        <f ca="1">OFFSET(Values!E238,($AO$4-1)*102,($AP$4-1)*14)</f>
        <v>1</v>
      </c>
      <c r="G106" s="207">
        <f ca="1">OFFSET(Values!F238,($AO$4-1)*102,($AP$4-1)*14)</f>
        <v>0</v>
      </c>
      <c r="H106" s="207">
        <f ca="1">OFFSET(Values!G238,($AO$4-1)*102,($AP$4-1)*14)</f>
        <v>0</v>
      </c>
      <c r="I106" s="207">
        <f ca="1">OFFSET(Values!H238,($AO$4-1)*102,($AP$4-1)*14)</f>
        <v>0</v>
      </c>
      <c r="J106" s="207">
        <f ca="1">OFFSET(Values!I238,($AO$4-1)*102,($AP$4-1)*14)</f>
        <v>0</v>
      </c>
      <c r="K106" s="207">
        <f ca="1">OFFSET(Values!J238,($AO$4-1)*102,($AP$4-1)*14)</f>
        <v>0</v>
      </c>
      <c r="L106" s="207">
        <f ca="1">OFFSET(Values!K238,($AO$4-1)*102,($AP$4-1)*14)</f>
        <v>0</v>
      </c>
      <c r="M106" s="207">
        <f ca="1">OFFSET(Values!L238,($AO$4-1)*102,($AP$4-1)*14)</f>
        <v>0</v>
      </c>
      <c r="N106" s="207">
        <f ca="1">OFFSET(Values!M238,($AO$4-1)*102,($AP$4-1)*14)</f>
        <v>0</v>
      </c>
      <c r="O106" s="207">
        <f ca="1">OFFSET(Values!N238,($AO$4-1)*102,($AP$4-1)*14)</f>
        <v>0</v>
      </c>
      <c r="P106" s="208">
        <f ca="1">OFFSET(Values!O238,($AO$4-1)*102,($AP$4-1)*14)</f>
        <v>0</v>
      </c>
    </row>
    <row r="107" spans="1:16" x14ac:dyDescent="0.35">
      <c r="A107" s="1" t="s">
        <v>59</v>
      </c>
      <c r="B107" s="39">
        <f t="shared" si="3"/>
        <v>0.93749999999999878</v>
      </c>
      <c r="C107" s="263">
        <f ca="1">OFFSET(Values!C239,($AO$4-1)*102,($AP$4-1)*14)</f>
        <v>0</v>
      </c>
      <c r="D107" s="269">
        <f t="shared" ca="1" si="2"/>
        <v>0</v>
      </c>
      <c r="E107" s="207">
        <f ca="1">OFFSET(Values!D239,($AO$4-1)*102,($AP$4-1)*14)</f>
        <v>0</v>
      </c>
      <c r="F107" s="207">
        <f ca="1">OFFSET(Values!E239,($AO$4-1)*102,($AP$4-1)*14)</f>
        <v>0</v>
      </c>
      <c r="G107" s="207">
        <f ca="1">OFFSET(Values!F239,($AO$4-1)*102,($AP$4-1)*14)</f>
        <v>0</v>
      </c>
      <c r="H107" s="207">
        <f ca="1">OFFSET(Values!G239,($AO$4-1)*102,($AP$4-1)*14)</f>
        <v>0</v>
      </c>
      <c r="I107" s="207">
        <f ca="1">OFFSET(Values!H239,($AO$4-1)*102,($AP$4-1)*14)</f>
        <v>0</v>
      </c>
      <c r="J107" s="207">
        <f ca="1">OFFSET(Values!I239,($AO$4-1)*102,($AP$4-1)*14)</f>
        <v>0</v>
      </c>
      <c r="K107" s="207">
        <f ca="1">OFFSET(Values!J239,($AO$4-1)*102,($AP$4-1)*14)</f>
        <v>0</v>
      </c>
      <c r="L107" s="207">
        <f ca="1">OFFSET(Values!K239,($AO$4-1)*102,($AP$4-1)*14)</f>
        <v>0</v>
      </c>
      <c r="M107" s="207">
        <f ca="1">OFFSET(Values!L239,($AO$4-1)*102,($AP$4-1)*14)</f>
        <v>0</v>
      </c>
      <c r="N107" s="207">
        <f ca="1">OFFSET(Values!M239,($AO$4-1)*102,($AP$4-1)*14)</f>
        <v>0</v>
      </c>
      <c r="O107" s="207">
        <f ca="1">OFFSET(Values!N239,($AO$4-1)*102,($AP$4-1)*14)</f>
        <v>0</v>
      </c>
      <c r="P107" s="208">
        <f ca="1">OFFSET(Values!O239,($AO$4-1)*102,($AP$4-1)*14)</f>
        <v>0</v>
      </c>
    </row>
    <row r="108" spans="1:16" x14ac:dyDescent="0.35">
      <c r="A108" s="1" t="s">
        <v>59</v>
      </c>
      <c r="B108" s="39">
        <f t="shared" si="3"/>
        <v>0.94791666666666541</v>
      </c>
      <c r="C108" s="263">
        <f ca="1">OFFSET(Values!C240,($AO$4-1)*102,($AP$4-1)*14)</f>
        <v>1</v>
      </c>
      <c r="D108" s="269">
        <f t="shared" ca="1" si="2"/>
        <v>1</v>
      </c>
      <c r="E108" s="207">
        <f ca="1">OFFSET(Values!D240,($AO$4-1)*102,($AP$4-1)*14)</f>
        <v>0</v>
      </c>
      <c r="F108" s="207">
        <f ca="1">OFFSET(Values!E240,($AO$4-1)*102,($AP$4-1)*14)</f>
        <v>1</v>
      </c>
      <c r="G108" s="207">
        <f ca="1">OFFSET(Values!F240,($AO$4-1)*102,($AP$4-1)*14)</f>
        <v>0</v>
      </c>
      <c r="H108" s="207">
        <f ca="1">OFFSET(Values!G240,($AO$4-1)*102,($AP$4-1)*14)</f>
        <v>0</v>
      </c>
      <c r="I108" s="207">
        <f ca="1">OFFSET(Values!H240,($AO$4-1)*102,($AP$4-1)*14)</f>
        <v>0</v>
      </c>
      <c r="J108" s="207">
        <f ca="1">OFFSET(Values!I240,($AO$4-1)*102,($AP$4-1)*14)</f>
        <v>0</v>
      </c>
      <c r="K108" s="207">
        <f ca="1">OFFSET(Values!J240,($AO$4-1)*102,($AP$4-1)*14)</f>
        <v>0</v>
      </c>
      <c r="L108" s="207">
        <f ca="1">OFFSET(Values!K240,($AO$4-1)*102,($AP$4-1)*14)</f>
        <v>0</v>
      </c>
      <c r="M108" s="207">
        <f ca="1">OFFSET(Values!L240,($AO$4-1)*102,($AP$4-1)*14)</f>
        <v>0</v>
      </c>
      <c r="N108" s="207">
        <f ca="1">OFFSET(Values!M240,($AO$4-1)*102,($AP$4-1)*14)</f>
        <v>0</v>
      </c>
      <c r="O108" s="207">
        <f ca="1">OFFSET(Values!N240,($AO$4-1)*102,($AP$4-1)*14)</f>
        <v>0</v>
      </c>
      <c r="P108" s="208">
        <f ca="1">OFFSET(Values!O240,($AO$4-1)*102,($AP$4-1)*14)</f>
        <v>0</v>
      </c>
    </row>
    <row r="109" spans="1:16" x14ac:dyDescent="0.35">
      <c r="A109" s="1" t="s">
        <v>59</v>
      </c>
      <c r="B109" s="39">
        <f t="shared" si="3"/>
        <v>0.95833333333333204</v>
      </c>
      <c r="C109" s="263">
        <f ca="1">OFFSET(Values!C241,($AO$4-1)*102,($AP$4-1)*14)</f>
        <v>0</v>
      </c>
      <c r="D109" s="269">
        <f t="shared" ca="1" si="2"/>
        <v>0</v>
      </c>
      <c r="E109" s="207">
        <f ca="1">OFFSET(Values!D241,($AO$4-1)*102,($AP$4-1)*14)</f>
        <v>0</v>
      </c>
      <c r="F109" s="207">
        <f ca="1">OFFSET(Values!E241,($AO$4-1)*102,($AP$4-1)*14)</f>
        <v>0</v>
      </c>
      <c r="G109" s="207">
        <f ca="1">OFFSET(Values!F241,($AO$4-1)*102,($AP$4-1)*14)</f>
        <v>0</v>
      </c>
      <c r="H109" s="207">
        <f ca="1">OFFSET(Values!G241,($AO$4-1)*102,($AP$4-1)*14)</f>
        <v>0</v>
      </c>
      <c r="I109" s="207">
        <f ca="1">OFFSET(Values!H241,($AO$4-1)*102,($AP$4-1)*14)</f>
        <v>0</v>
      </c>
      <c r="J109" s="207">
        <f ca="1">OFFSET(Values!I241,($AO$4-1)*102,($AP$4-1)*14)</f>
        <v>0</v>
      </c>
      <c r="K109" s="207">
        <f ca="1">OFFSET(Values!J241,($AO$4-1)*102,($AP$4-1)*14)</f>
        <v>0</v>
      </c>
      <c r="L109" s="207">
        <f ca="1">OFFSET(Values!K241,($AO$4-1)*102,($AP$4-1)*14)</f>
        <v>0</v>
      </c>
      <c r="M109" s="207">
        <f ca="1">OFFSET(Values!L241,($AO$4-1)*102,($AP$4-1)*14)</f>
        <v>0</v>
      </c>
      <c r="N109" s="207">
        <f ca="1">OFFSET(Values!M241,($AO$4-1)*102,($AP$4-1)*14)</f>
        <v>0</v>
      </c>
      <c r="O109" s="207">
        <f ca="1">OFFSET(Values!N241,($AO$4-1)*102,($AP$4-1)*14)</f>
        <v>0</v>
      </c>
      <c r="P109" s="208">
        <f ca="1">OFFSET(Values!O241,($AO$4-1)*102,($AP$4-1)*14)</f>
        <v>0</v>
      </c>
    </row>
    <row r="110" spans="1:16" x14ac:dyDescent="0.35">
      <c r="A110" s="1" t="s">
        <v>59</v>
      </c>
      <c r="B110" s="39">
        <f t="shared" si="3"/>
        <v>0.96874999999999867</v>
      </c>
      <c r="C110" s="263">
        <f ca="1">OFFSET(Values!C242,($AO$4-1)*102,($AP$4-1)*14)</f>
        <v>0</v>
      </c>
      <c r="D110" s="269">
        <f t="shared" ca="1" si="2"/>
        <v>0</v>
      </c>
      <c r="E110" s="207">
        <f ca="1">OFFSET(Values!D242,($AO$4-1)*102,($AP$4-1)*14)</f>
        <v>0</v>
      </c>
      <c r="F110" s="207">
        <f ca="1">OFFSET(Values!E242,($AO$4-1)*102,($AP$4-1)*14)</f>
        <v>0</v>
      </c>
      <c r="G110" s="207">
        <f ca="1">OFFSET(Values!F242,($AO$4-1)*102,($AP$4-1)*14)</f>
        <v>0</v>
      </c>
      <c r="H110" s="207">
        <f ca="1">OFFSET(Values!G242,($AO$4-1)*102,($AP$4-1)*14)</f>
        <v>0</v>
      </c>
      <c r="I110" s="207">
        <f ca="1">OFFSET(Values!H242,($AO$4-1)*102,($AP$4-1)*14)</f>
        <v>0</v>
      </c>
      <c r="J110" s="207">
        <f ca="1">OFFSET(Values!I242,($AO$4-1)*102,($AP$4-1)*14)</f>
        <v>0</v>
      </c>
      <c r="K110" s="207">
        <f ca="1">OFFSET(Values!J242,($AO$4-1)*102,($AP$4-1)*14)</f>
        <v>0</v>
      </c>
      <c r="L110" s="207">
        <f ca="1">OFFSET(Values!K242,($AO$4-1)*102,($AP$4-1)*14)</f>
        <v>0</v>
      </c>
      <c r="M110" s="207">
        <f ca="1">OFFSET(Values!L242,($AO$4-1)*102,($AP$4-1)*14)</f>
        <v>0</v>
      </c>
      <c r="N110" s="207">
        <f ca="1">OFFSET(Values!M242,($AO$4-1)*102,($AP$4-1)*14)</f>
        <v>0</v>
      </c>
      <c r="O110" s="207">
        <f ca="1">OFFSET(Values!N242,($AO$4-1)*102,($AP$4-1)*14)</f>
        <v>0</v>
      </c>
      <c r="P110" s="208">
        <f ca="1">OFFSET(Values!O242,($AO$4-1)*102,($AP$4-1)*14)</f>
        <v>0</v>
      </c>
    </row>
    <row r="111" spans="1:16" x14ac:dyDescent="0.35">
      <c r="A111" s="1" t="s">
        <v>59</v>
      </c>
      <c r="B111" s="39">
        <f t="shared" si="3"/>
        <v>0.9791666666666653</v>
      </c>
      <c r="C111" s="263">
        <f ca="1">OFFSET(Values!C243,($AO$4-1)*102,($AP$4-1)*14)</f>
        <v>0</v>
      </c>
      <c r="D111" s="269">
        <f t="shared" ca="1" si="2"/>
        <v>0</v>
      </c>
      <c r="E111" s="207">
        <f ca="1">OFFSET(Values!D243,($AO$4-1)*102,($AP$4-1)*14)</f>
        <v>0</v>
      </c>
      <c r="F111" s="207">
        <f ca="1">OFFSET(Values!E243,($AO$4-1)*102,($AP$4-1)*14)</f>
        <v>0</v>
      </c>
      <c r="G111" s="207">
        <f ca="1">OFFSET(Values!F243,($AO$4-1)*102,($AP$4-1)*14)</f>
        <v>0</v>
      </c>
      <c r="H111" s="207">
        <f ca="1">OFFSET(Values!G243,($AO$4-1)*102,($AP$4-1)*14)</f>
        <v>0</v>
      </c>
      <c r="I111" s="207">
        <f ca="1">OFFSET(Values!H243,($AO$4-1)*102,($AP$4-1)*14)</f>
        <v>0</v>
      </c>
      <c r="J111" s="207">
        <f ca="1">OFFSET(Values!I243,($AO$4-1)*102,($AP$4-1)*14)</f>
        <v>0</v>
      </c>
      <c r="K111" s="207">
        <f ca="1">OFFSET(Values!J243,($AO$4-1)*102,($AP$4-1)*14)</f>
        <v>0</v>
      </c>
      <c r="L111" s="207">
        <f ca="1">OFFSET(Values!K243,($AO$4-1)*102,($AP$4-1)*14)</f>
        <v>0</v>
      </c>
      <c r="M111" s="207">
        <f ca="1">OFFSET(Values!L243,($AO$4-1)*102,($AP$4-1)*14)</f>
        <v>0</v>
      </c>
      <c r="N111" s="207">
        <f ca="1">OFFSET(Values!M243,($AO$4-1)*102,($AP$4-1)*14)</f>
        <v>0</v>
      </c>
      <c r="O111" s="207">
        <f ca="1">OFFSET(Values!N243,($AO$4-1)*102,($AP$4-1)*14)</f>
        <v>0</v>
      </c>
      <c r="P111" s="208">
        <f ca="1">OFFSET(Values!O243,($AO$4-1)*102,($AP$4-1)*14)</f>
        <v>0</v>
      </c>
    </row>
    <row r="112" spans="1:16" x14ac:dyDescent="0.35">
      <c r="A112" s="1" t="s">
        <v>59</v>
      </c>
      <c r="B112" s="39">
        <f t="shared" si="3"/>
        <v>0.98958333333333193</v>
      </c>
      <c r="C112" s="264">
        <f ca="1">OFFSET(Values!C244,($AO$4-1)*102,($AP$4-1)*14)</f>
        <v>0</v>
      </c>
      <c r="D112" s="270">
        <f t="shared" ca="1" si="2"/>
        <v>0</v>
      </c>
      <c r="E112" s="209">
        <f ca="1">OFFSET(Values!D244,($AO$4-1)*102,($AP$4-1)*14)</f>
        <v>0</v>
      </c>
      <c r="F112" s="209">
        <f ca="1">OFFSET(Values!E244,($AO$4-1)*102,($AP$4-1)*14)</f>
        <v>0</v>
      </c>
      <c r="G112" s="209">
        <f ca="1">OFFSET(Values!F244,($AO$4-1)*102,($AP$4-1)*14)</f>
        <v>0</v>
      </c>
      <c r="H112" s="209">
        <f ca="1">OFFSET(Values!G244,($AO$4-1)*102,($AP$4-1)*14)</f>
        <v>0</v>
      </c>
      <c r="I112" s="209">
        <f ca="1">OFFSET(Values!H244,($AO$4-1)*102,($AP$4-1)*14)</f>
        <v>0</v>
      </c>
      <c r="J112" s="209">
        <f ca="1">OFFSET(Values!I244,($AO$4-1)*102,($AP$4-1)*14)</f>
        <v>0</v>
      </c>
      <c r="K112" s="209">
        <f ca="1">OFFSET(Values!J244,($AO$4-1)*102,($AP$4-1)*14)</f>
        <v>0</v>
      </c>
      <c r="L112" s="209">
        <f ca="1">OFFSET(Values!K244,($AO$4-1)*102,($AP$4-1)*14)</f>
        <v>0</v>
      </c>
      <c r="M112" s="209">
        <f ca="1">OFFSET(Values!L244,($AO$4-1)*102,($AP$4-1)*14)</f>
        <v>0</v>
      </c>
      <c r="N112" s="209">
        <f ca="1">OFFSET(Values!M244,($AO$4-1)*102,($AP$4-1)*14)</f>
        <v>0</v>
      </c>
      <c r="O112" s="209">
        <f ca="1">OFFSET(Values!N244,($AO$4-1)*102,($AP$4-1)*14)</f>
        <v>0</v>
      </c>
      <c r="P112" s="210">
        <f ca="1">OFFSET(Values!O244,($AO$4-1)*102,($AP$4-1)*14)</f>
        <v>0</v>
      </c>
    </row>
    <row r="113" spans="1:16" x14ac:dyDescent="0.35">
      <c r="A113" s="1" t="s">
        <v>59</v>
      </c>
      <c r="B113" s="279" t="s">
        <v>35</v>
      </c>
      <c r="C113" s="451">
        <f ca="1">OFFSET(Values!C245,($AO$4-1)*102,($AP$4-1)*14)</f>
        <v>512</v>
      </c>
      <c r="D113" s="452"/>
      <c r="E113" s="299">
        <f ca="1">OFFSET(Values!D245,($AO$4-1)*102,($AP$4-1)*14)</f>
        <v>5</v>
      </c>
      <c r="F113" s="299">
        <f ca="1">OFFSET(Values!E245,($AO$4-1)*102,($AP$4-1)*14)</f>
        <v>399</v>
      </c>
      <c r="G113" s="299">
        <f ca="1">OFFSET(Values!F245,($AO$4-1)*102,($AP$4-1)*14)</f>
        <v>9</v>
      </c>
      <c r="H113" s="299">
        <f ca="1">OFFSET(Values!G245,($AO$4-1)*102,($AP$4-1)*14)</f>
        <v>90</v>
      </c>
      <c r="I113" s="299">
        <f ca="1">OFFSET(Values!H245,($AO$4-1)*102,($AP$4-1)*14)</f>
        <v>5</v>
      </c>
      <c r="J113" s="299">
        <f ca="1">OFFSET(Values!I245,($AO$4-1)*102,($AP$4-1)*14)</f>
        <v>2</v>
      </c>
      <c r="K113" s="299">
        <f ca="1">OFFSET(Values!J245,($AO$4-1)*102,($AP$4-1)*14)</f>
        <v>0</v>
      </c>
      <c r="L113" s="299">
        <f ca="1">OFFSET(Values!K245,($AO$4-1)*102,($AP$4-1)*14)</f>
        <v>0</v>
      </c>
      <c r="M113" s="299">
        <f ca="1">OFFSET(Values!L245,($AO$4-1)*102,($AP$4-1)*14)</f>
        <v>2</v>
      </c>
      <c r="N113" s="299">
        <f ca="1">OFFSET(Values!M245,($AO$4-1)*102,($AP$4-1)*14)</f>
        <v>0</v>
      </c>
      <c r="O113" s="299">
        <f ca="1">OFFSET(Values!N245,($AO$4-1)*102,($AP$4-1)*14)</f>
        <v>0</v>
      </c>
      <c r="P113" s="300">
        <f ca="1">OFFSET(Values!O245,($AO$4-1)*102,($AP$4-1)*14)</f>
        <v>0</v>
      </c>
    </row>
    <row r="114" spans="1:16" x14ac:dyDescent="0.35">
      <c r="A114" s="1" t="s">
        <v>59</v>
      </c>
      <c r="B114" s="284" t="s">
        <v>36</v>
      </c>
      <c r="C114" s="453">
        <f ca="1">OFFSET(Values!C246,($AO$4-1)*102,($AP$4-1)*14)</f>
        <v>550</v>
      </c>
      <c r="D114" s="454"/>
      <c r="E114" s="301">
        <f ca="1">OFFSET(Values!D246,($AO$4-1)*102,($AP$4-1)*14)</f>
        <v>6</v>
      </c>
      <c r="F114" s="301">
        <f ca="1">OFFSET(Values!E246,($AO$4-1)*102,($AP$4-1)*14)</f>
        <v>433</v>
      </c>
      <c r="G114" s="301">
        <f ca="1">OFFSET(Values!F246,($AO$4-1)*102,($AP$4-1)*14)</f>
        <v>9</v>
      </c>
      <c r="H114" s="301">
        <f ca="1">OFFSET(Values!G246,($AO$4-1)*102,($AP$4-1)*14)</f>
        <v>93</v>
      </c>
      <c r="I114" s="301">
        <f ca="1">OFFSET(Values!H246,($AO$4-1)*102,($AP$4-1)*14)</f>
        <v>5</v>
      </c>
      <c r="J114" s="301">
        <f ca="1">OFFSET(Values!I246,($AO$4-1)*102,($AP$4-1)*14)</f>
        <v>2</v>
      </c>
      <c r="K114" s="301">
        <f ca="1">OFFSET(Values!J246,($AO$4-1)*102,($AP$4-1)*14)</f>
        <v>0</v>
      </c>
      <c r="L114" s="301">
        <f ca="1">OFFSET(Values!K246,($AO$4-1)*102,($AP$4-1)*14)</f>
        <v>0</v>
      </c>
      <c r="M114" s="301">
        <f ca="1">OFFSET(Values!L246,($AO$4-1)*102,($AP$4-1)*14)</f>
        <v>2</v>
      </c>
      <c r="N114" s="301">
        <f ca="1">OFFSET(Values!M246,($AO$4-1)*102,($AP$4-1)*14)</f>
        <v>0</v>
      </c>
      <c r="O114" s="301">
        <f ca="1">OFFSET(Values!N246,($AO$4-1)*102,($AP$4-1)*14)</f>
        <v>0</v>
      </c>
      <c r="P114" s="302">
        <f ca="1">OFFSET(Values!O246,($AO$4-1)*102,($AP$4-1)*14)</f>
        <v>0</v>
      </c>
    </row>
    <row r="115" spans="1:16" x14ac:dyDescent="0.35">
      <c r="A115" s="1" t="s">
        <v>59</v>
      </c>
      <c r="B115" s="289" t="s">
        <v>37</v>
      </c>
      <c r="C115" s="455">
        <f ca="1">OFFSET(Values!C247,($AO$4-1)*102,($AP$4-1)*14)</f>
        <v>554</v>
      </c>
      <c r="D115" s="456"/>
      <c r="E115" s="303">
        <f ca="1">OFFSET(Values!D247,($AO$4-1)*102,($AP$4-1)*14)</f>
        <v>6</v>
      </c>
      <c r="F115" s="303">
        <f ca="1">OFFSET(Values!E247,($AO$4-1)*102,($AP$4-1)*14)</f>
        <v>437</v>
      </c>
      <c r="G115" s="303">
        <f ca="1">OFFSET(Values!F247,($AO$4-1)*102,($AP$4-1)*14)</f>
        <v>9</v>
      </c>
      <c r="H115" s="303">
        <f ca="1">OFFSET(Values!G247,($AO$4-1)*102,($AP$4-1)*14)</f>
        <v>93</v>
      </c>
      <c r="I115" s="303">
        <f ca="1">OFFSET(Values!H247,($AO$4-1)*102,($AP$4-1)*14)</f>
        <v>5</v>
      </c>
      <c r="J115" s="303">
        <f ca="1">OFFSET(Values!I247,($AO$4-1)*102,($AP$4-1)*14)</f>
        <v>2</v>
      </c>
      <c r="K115" s="303">
        <f ca="1">OFFSET(Values!J247,($AO$4-1)*102,($AP$4-1)*14)</f>
        <v>0</v>
      </c>
      <c r="L115" s="303">
        <f ca="1">OFFSET(Values!K247,($AO$4-1)*102,($AP$4-1)*14)</f>
        <v>0</v>
      </c>
      <c r="M115" s="303">
        <f ca="1">OFFSET(Values!L247,($AO$4-1)*102,($AP$4-1)*14)</f>
        <v>2</v>
      </c>
      <c r="N115" s="303">
        <f ca="1">OFFSET(Values!M247,($AO$4-1)*102,($AP$4-1)*14)</f>
        <v>0</v>
      </c>
      <c r="O115" s="303">
        <f ca="1">OFFSET(Values!N247,($AO$4-1)*102,($AP$4-1)*14)</f>
        <v>0</v>
      </c>
      <c r="P115" s="304">
        <f ca="1">OFFSET(Values!O247,($AO$4-1)*102,($AP$4-1)*14)</f>
        <v>0</v>
      </c>
    </row>
    <row r="116" spans="1:16" x14ac:dyDescent="0.35">
      <c r="A116" s="1" t="s">
        <v>59</v>
      </c>
      <c r="B116" s="294" t="s">
        <v>38</v>
      </c>
      <c r="C116" s="441">
        <f ca="1">OFFSET(Values!C248,($AO$4-1)*102,($AP$4-1)*14)</f>
        <v>561</v>
      </c>
      <c r="D116" s="442"/>
      <c r="E116" s="305">
        <f ca="1">OFFSET(Values!D248,($AO$4-1)*102,($AP$4-1)*14)</f>
        <v>7</v>
      </c>
      <c r="F116" s="305">
        <f ca="1">OFFSET(Values!E248,($AO$4-1)*102,($AP$4-1)*14)</f>
        <v>440</v>
      </c>
      <c r="G116" s="305">
        <f ca="1">OFFSET(Values!F248,($AO$4-1)*102,($AP$4-1)*14)</f>
        <v>10</v>
      </c>
      <c r="H116" s="305">
        <f ca="1">OFFSET(Values!G248,($AO$4-1)*102,($AP$4-1)*14)</f>
        <v>95</v>
      </c>
      <c r="I116" s="305">
        <f ca="1">OFFSET(Values!H248,($AO$4-1)*102,($AP$4-1)*14)</f>
        <v>5</v>
      </c>
      <c r="J116" s="305">
        <f ca="1">OFFSET(Values!I248,($AO$4-1)*102,($AP$4-1)*14)</f>
        <v>2</v>
      </c>
      <c r="K116" s="305">
        <f ca="1">OFFSET(Values!J248,($AO$4-1)*102,($AP$4-1)*14)</f>
        <v>0</v>
      </c>
      <c r="L116" s="305">
        <f ca="1">OFFSET(Values!K248,($AO$4-1)*102,($AP$4-1)*14)</f>
        <v>0</v>
      </c>
      <c r="M116" s="305">
        <f ca="1">OFFSET(Values!L248,($AO$4-1)*102,($AP$4-1)*14)</f>
        <v>2</v>
      </c>
      <c r="N116" s="305">
        <f ca="1">OFFSET(Values!M248,($AO$4-1)*102,($AP$4-1)*14)</f>
        <v>0</v>
      </c>
      <c r="O116" s="305">
        <f ca="1">OFFSET(Values!N248,($AO$4-1)*102,($AP$4-1)*14)</f>
        <v>0</v>
      </c>
      <c r="P116" s="306">
        <f ca="1">OFFSET(Values!O248,($AO$4-1)*102,($AP$4-1)*14)</f>
        <v>0</v>
      </c>
    </row>
    <row r="117" spans="1:16" x14ac:dyDescent="0.35">
      <c r="A117" s="1" t="s">
        <v>59</v>
      </c>
    </row>
    <row r="118" spans="1:16" x14ac:dyDescent="0.35">
      <c r="A118" s="1" t="s">
        <v>59</v>
      </c>
    </row>
    <row r="119" spans="1:16" x14ac:dyDescent="0.35">
      <c r="A119" s="1" t="s">
        <v>59</v>
      </c>
    </row>
    <row r="120" spans="1:16" x14ac:dyDescent="0.35">
      <c r="A120" s="1" t="s">
        <v>59</v>
      </c>
    </row>
    <row r="121" spans="1:16" x14ac:dyDescent="0.35">
      <c r="A121" s="1" t="s">
        <v>59</v>
      </c>
    </row>
    <row r="122" spans="1:16" x14ac:dyDescent="0.35">
      <c r="A122" s="1" t="s">
        <v>59</v>
      </c>
    </row>
    <row r="123" spans="1:16" x14ac:dyDescent="0.35">
      <c r="A123" s="1" t="s">
        <v>59</v>
      </c>
    </row>
    <row r="124" spans="1:16" x14ac:dyDescent="0.35">
      <c r="A124" s="1" t="s">
        <v>59</v>
      </c>
    </row>
    <row r="125" spans="1:16" x14ac:dyDescent="0.35">
      <c r="A125" s="1" t="s">
        <v>59</v>
      </c>
    </row>
    <row r="126" spans="1:16" x14ac:dyDescent="0.35">
      <c r="A126" s="1" t="s">
        <v>59</v>
      </c>
    </row>
    <row r="127" spans="1:16" x14ac:dyDescent="0.35">
      <c r="A127" s="1" t="s">
        <v>59</v>
      </c>
    </row>
    <row r="128" spans="1:16" x14ac:dyDescent="0.35">
      <c r="A128" s="1" t="s">
        <v>59</v>
      </c>
    </row>
    <row r="129" spans="1:1" x14ac:dyDescent="0.35">
      <c r="A129" s="1" t="s">
        <v>59</v>
      </c>
    </row>
    <row r="130" spans="1:1" x14ac:dyDescent="0.35">
      <c r="A130" s="1" t="s">
        <v>59</v>
      </c>
    </row>
    <row r="137" spans="1:1" x14ac:dyDescent="0.35">
      <c r="A137" s="1" t="s">
        <v>60</v>
      </c>
    </row>
    <row r="138" spans="1:1" x14ac:dyDescent="0.35">
      <c r="A138" s="1" t="s">
        <v>60</v>
      </c>
    </row>
    <row r="139" spans="1:1" x14ac:dyDescent="0.35">
      <c r="A139" s="1" t="s">
        <v>60</v>
      </c>
    </row>
    <row r="140" spans="1:1" x14ac:dyDescent="0.35">
      <c r="A140" s="1" t="s">
        <v>60</v>
      </c>
    </row>
    <row r="141" spans="1:1" x14ac:dyDescent="0.35">
      <c r="A141" s="1" t="s">
        <v>60</v>
      </c>
    </row>
    <row r="142" spans="1:1" x14ac:dyDescent="0.35">
      <c r="A142" s="1" t="s">
        <v>60</v>
      </c>
    </row>
    <row r="143" spans="1:1" x14ac:dyDescent="0.35">
      <c r="A143" s="1" t="s">
        <v>60</v>
      </c>
    </row>
    <row r="144" spans="1:1" x14ac:dyDescent="0.35">
      <c r="A144" s="1" t="s">
        <v>60</v>
      </c>
    </row>
    <row r="145" spans="1:1" x14ac:dyDescent="0.35">
      <c r="A145" s="1" t="s">
        <v>60</v>
      </c>
    </row>
    <row r="146" spans="1:1" x14ac:dyDescent="0.35">
      <c r="A146" s="1" t="s">
        <v>60</v>
      </c>
    </row>
    <row r="147" spans="1:1" x14ac:dyDescent="0.35">
      <c r="A147" s="1" t="s">
        <v>60</v>
      </c>
    </row>
    <row r="148" spans="1:1" x14ac:dyDescent="0.35">
      <c r="A148" s="1" t="s">
        <v>60</v>
      </c>
    </row>
    <row r="149" spans="1:1" x14ac:dyDescent="0.35">
      <c r="A149" s="1" t="s">
        <v>60</v>
      </c>
    </row>
    <row r="150" spans="1:1" x14ac:dyDescent="0.35">
      <c r="A150" s="1" t="s">
        <v>60</v>
      </c>
    </row>
    <row r="151" spans="1:1" x14ac:dyDescent="0.35">
      <c r="A151" s="1" t="s">
        <v>60</v>
      </c>
    </row>
    <row r="152" spans="1:1" x14ac:dyDescent="0.35">
      <c r="A152" s="1" t="s">
        <v>60</v>
      </c>
    </row>
    <row r="153" spans="1:1" x14ac:dyDescent="0.35">
      <c r="A153" s="1" t="s">
        <v>60</v>
      </c>
    </row>
    <row r="154" spans="1:1" x14ac:dyDescent="0.35">
      <c r="A154" s="1" t="s">
        <v>60</v>
      </c>
    </row>
    <row r="155" spans="1:1" x14ac:dyDescent="0.35">
      <c r="A155" s="1" t="s">
        <v>60</v>
      </c>
    </row>
    <row r="156" spans="1:1" x14ac:dyDescent="0.35">
      <c r="A156" s="1" t="s">
        <v>60</v>
      </c>
    </row>
    <row r="157" spans="1:1" x14ac:dyDescent="0.35">
      <c r="A157" s="1" t="s">
        <v>60</v>
      </c>
    </row>
    <row r="158" spans="1:1" x14ac:dyDescent="0.35">
      <c r="A158" s="1" t="s">
        <v>60</v>
      </c>
    </row>
    <row r="159" spans="1:1" x14ac:dyDescent="0.35">
      <c r="A159" s="1" t="s">
        <v>60</v>
      </c>
    </row>
    <row r="160" spans="1:1" x14ac:dyDescent="0.35">
      <c r="A160" s="1" t="s">
        <v>60</v>
      </c>
    </row>
    <row r="167" spans="1:1" x14ac:dyDescent="0.35">
      <c r="A167" s="1" t="s">
        <v>61</v>
      </c>
    </row>
    <row r="168" spans="1:1" x14ac:dyDescent="0.35">
      <c r="A168" s="1" t="s">
        <v>61</v>
      </c>
    </row>
    <row r="169" spans="1:1" x14ac:dyDescent="0.35">
      <c r="A169" s="1" t="s">
        <v>61</v>
      </c>
    </row>
    <row r="170" spans="1:1" x14ac:dyDescent="0.35">
      <c r="A170" s="1" t="s">
        <v>61</v>
      </c>
    </row>
    <row r="171" spans="1:1" x14ac:dyDescent="0.35">
      <c r="A171" s="1" t="s">
        <v>61</v>
      </c>
    </row>
    <row r="172" spans="1:1" x14ac:dyDescent="0.35">
      <c r="A172" s="1" t="s">
        <v>61</v>
      </c>
    </row>
    <row r="173" spans="1:1" x14ac:dyDescent="0.35">
      <c r="A173" s="1" t="s">
        <v>61</v>
      </c>
    </row>
    <row r="174" spans="1:1" x14ac:dyDescent="0.35">
      <c r="A174" s="1" t="s">
        <v>61</v>
      </c>
    </row>
    <row r="175" spans="1:1" x14ac:dyDescent="0.35">
      <c r="A175" s="1" t="s">
        <v>61</v>
      </c>
    </row>
    <row r="176" spans="1:1" x14ac:dyDescent="0.35">
      <c r="A176" s="1" t="s">
        <v>61</v>
      </c>
    </row>
    <row r="177" spans="1:1" x14ac:dyDescent="0.35">
      <c r="A177" s="1" t="s">
        <v>61</v>
      </c>
    </row>
    <row r="178" spans="1:1" x14ac:dyDescent="0.35">
      <c r="A178" s="1" t="s">
        <v>61</v>
      </c>
    </row>
    <row r="179" spans="1:1" x14ac:dyDescent="0.35">
      <c r="A179" s="1" t="s">
        <v>61</v>
      </c>
    </row>
    <row r="180" spans="1:1" x14ac:dyDescent="0.35">
      <c r="A180" s="1" t="s">
        <v>61</v>
      </c>
    </row>
    <row r="181" spans="1:1" x14ac:dyDescent="0.35">
      <c r="A181" s="1" t="s">
        <v>61</v>
      </c>
    </row>
    <row r="182" spans="1:1" x14ac:dyDescent="0.35">
      <c r="A182" s="1" t="s">
        <v>61</v>
      </c>
    </row>
    <row r="183" spans="1:1" x14ac:dyDescent="0.35">
      <c r="A183" s="1" t="s">
        <v>61</v>
      </c>
    </row>
    <row r="184" spans="1:1" x14ac:dyDescent="0.35">
      <c r="A184" s="1" t="s">
        <v>61</v>
      </c>
    </row>
    <row r="185" spans="1:1" x14ac:dyDescent="0.35">
      <c r="A185" s="1" t="s">
        <v>61</v>
      </c>
    </row>
    <row r="186" spans="1:1" x14ac:dyDescent="0.35">
      <c r="A186" s="1" t="s">
        <v>61</v>
      </c>
    </row>
    <row r="187" spans="1:1" x14ac:dyDescent="0.35">
      <c r="A187" s="1" t="s">
        <v>61</v>
      </c>
    </row>
    <row r="188" spans="1:1" x14ac:dyDescent="0.35">
      <c r="A188" s="1" t="s">
        <v>61</v>
      </c>
    </row>
    <row r="189" spans="1:1" x14ac:dyDescent="0.35">
      <c r="A189" s="1" t="s">
        <v>61</v>
      </c>
    </row>
    <row r="190" spans="1:1" x14ac:dyDescent="0.35">
      <c r="A190" s="1" t="s">
        <v>61</v>
      </c>
    </row>
    <row r="197" spans="1:1" x14ac:dyDescent="0.35">
      <c r="A197" s="1" t="s">
        <v>62</v>
      </c>
    </row>
    <row r="198" spans="1:1" x14ac:dyDescent="0.35">
      <c r="A198" s="1" t="s">
        <v>62</v>
      </c>
    </row>
    <row r="199" spans="1:1" x14ac:dyDescent="0.35">
      <c r="A199" s="1" t="s">
        <v>62</v>
      </c>
    </row>
    <row r="200" spans="1:1" x14ac:dyDescent="0.35">
      <c r="A200" s="1" t="s">
        <v>62</v>
      </c>
    </row>
    <row r="201" spans="1:1" x14ac:dyDescent="0.35">
      <c r="A201" s="1" t="s">
        <v>62</v>
      </c>
    </row>
    <row r="202" spans="1:1" x14ac:dyDescent="0.35">
      <c r="A202" s="1" t="s">
        <v>62</v>
      </c>
    </row>
    <row r="203" spans="1:1" x14ac:dyDescent="0.35">
      <c r="A203" s="1" t="s">
        <v>62</v>
      </c>
    </row>
    <row r="204" spans="1:1" x14ac:dyDescent="0.35">
      <c r="A204" s="1" t="s">
        <v>62</v>
      </c>
    </row>
    <row r="205" spans="1:1" x14ac:dyDescent="0.35">
      <c r="A205" s="1" t="s">
        <v>62</v>
      </c>
    </row>
    <row r="206" spans="1:1" x14ac:dyDescent="0.35">
      <c r="A206" s="1" t="s">
        <v>62</v>
      </c>
    </row>
    <row r="207" spans="1:1" x14ac:dyDescent="0.35">
      <c r="A207" s="1" t="s">
        <v>62</v>
      </c>
    </row>
    <row r="208" spans="1:1" x14ac:dyDescent="0.35">
      <c r="A208" s="1" t="s">
        <v>62</v>
      </c>
    </row>
    <row r="209" spans="1:1" x14ac:dyDescent="0.35">
      <c r="A209" s="1" t="s">
        <v>62</v>
      </c>
    </row>
    <row r="210" spans="1:1" x14ac:dyDescent="0.35">
      <c r="A210" s="1" t="s">
        <v>62</v>
      </c>
    </row>
    <row r="211" spans="1:1" x14ac:dyDescent="0.35">
      <c r="A211" s="1" t="s">
        <v>62</v>
      </c>
    </row>
    <row r="212" spans="1:1" x14ac:dyDescent="0.35">
      <c r="A212" s="1" t="s">
        <v>62</v>
      </c>
    </row>
    <row r="213" spans="1:1" x14ac:dyDescent="0.35">
      <c r="A213" s="1" t="s">
        <v>62</v>
      </c>
    </row>
    <row r="214" spans="1:1" x14ac:dyDescent="0.35">
      <c r="A214" s="1" t="s">
        <v>62</v>
      </c>
    </row>
    <row r="215" spans="1:1" x14ac:dyDescent="0.35">
      <c r="A215" s="1" t="s">
        <v>62</v>
      </c>
    </row>
    <row r="216" spans="1:1" x14ac:dyDescent="0.35">
      <c r="A216" s="1" t="s">
        <v>62</v>
      </c>
    </row>
    <row r="217" spans="1:1" x14ac:dyDescent="0.35">
      <c r="A217" s="1" t="s">
        <v>62</v>
      </c>
    </row>
    <row r="218" spans="1:1" x14ac:dyDescent="0.35">
      <c r="A218" s="1" t="s">
        <v>62</v>
      </c>
    </row>
    <row r="219" spans="1:1" x14ac:dyDescent="0.35">
      <c r="A219" s="1" t="s">
        <v>62</v>
      </c>
    </row>
    <row r="220" spans="1:1" x14ac:dyDescent="0.35">
      <c r="A220" s="1" t="s">
        <v>62</v>
      </c>
    </row>
    <row r="225" spans="2:44" s="46" customFormat="1" x14ac:dyDescent="0.3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2:44" s="46" customFormat="1" x14ac:dyDescent="0.3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 t="s">
        <v>12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</row>
    <row r="227" spans="2:44" s="46" customFormat="1" x14ac:dyDescent="0.3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20">
        <v>0</v>
      </c>
      <c r="AF227" s="14" t="e">
        <f>SUM(AG227:AR227)</f>
        <v>#REF!</v>
      </c>
      <c r="AG227" s="66" t="e">
        <f>IF(#REF!="-",0,#REF!)+IF(#REF!="-",0,#REF!)+IF(#REF!="-",0,#REF!)+IF(#REF!="-",0,#REF!)+IF(#REF!="-",0,#REF!)+IF(#REF!="-",0,#REF!)+IF(#REF!="-",0,#REF!)</f>
        <v>#REF!</v>
      </c>
      <c r="AH227" s="14" t="e">
        <f>IF(#REF!="-",0,#REF!)+IF(#REF!="-",0,#REF!)+IF(#REF!="-",0,#REF!)+IF(#REF!="-",0,#REF!)+IF(#REF!="-",0,#REF!)+IF(#REF!="-",0,#REF!)+IF(#REF!="-",0,#REF!)</f>
        <v>#REF!</v>
      </c>
      <c r="AI227" s="14" t="e">
        <f>IF(#REF!="-",0,#REF!)+IF(#REF!="-",0,#REF!)+IF(#REF!="-",0,#REF!)+IF(#REF!="-",0,#REF!)+IF(#REF!="-",0,#REF!)+IF(#REF!="-",0,#REF!)+IF(#REF!="-",0,#REF!)</f>
        <v>#REF!</v>
      </c>
      <c r="AJ227" s="14" t="e">
        <f>IF(#REF!="-",0,#REF!)+IF(#REF!="-",0,#REF!)+IF(#REF!="-",0,#REF!)+IF(#REF!="-",0,#REF!)+IF(#REF!="-",0,#REF!)+IF(#REF!="-",0,#REF!)+IF(#REF!="-",0,#REF!)</f>
        <v>#REF!</v>
      </c>
      <c r="AK227" s="14" t="e">
        <f>IF(#REF!="-",0,#REF!)+IF(#REF!="-",0,#REF!)+IF(#REF!="-",0,#REF!)+IF(#REF!="-",0,#REF!)+IF(#REF!="-",0,#REF!)+IF(#REF!="-",0,#REF!)+IF(#REF!="-",0,#REF!)</f>
        <v>#REF!</v>
      </c>
      <c r="AL227" s="14" t="e">
        <f>IF(#REF!="-",0,#REF!)+IF(#REF!="-",0,#REF!)+IF(#REF!="-",0,#REF!)+IF(#REF!="-",0,#REF!)+IF(#REF!="-",0,#REF!)+IF(#REF!="-",0,#REF!)+IF(#REF!="-",0,#REF!)</f>
        <v>#REF!</v>
      </c>
      <c r="AM227" s="14" t="e">
        <f>IF(#REF!="-",0,#REF!)+IF(#REF!="-",0,#REF!)+IF(#REF!="-",0,#REF!)+IF(#REF!="-",0,#REF!)+IF(#REF!="-",0,#REF!)+IF(#REF!="-",0,#REF!)+IF(#REF!="-",0,#REF!)</f>
        <v>#REF!</v>
      </c>
      <c r="AN227" s="14" t="e">
        <f>IF(#REF!="-",0,#REF!)+IF(#REF!="-",0,#REF!)+IF(#REF!="-",0,#REF!)+IF(#REF!="-",0,#REF!)+IF(#REF!="-",0,#REF!)+IF(#REF!="-",0,#REF!)+IF(#REF!="-",0,#REF!)</f>
        <v>#REF!</v>
      </c>
      <c r="AO227" s="14" t="e">
        <f>IF(#REF!="-",0,#REF!)+IF(#REF!="-",0,#REF!)+IF(#REF!="-",0,#REF!)+IF(#REF!="-",0,#REF!)+IF(#REF!="-",0,#REF!)+IF(#REF!="-",0,#REF!)+IF(#REF!="-",0,#REF!)</f>
        <v>#REF!</v>
      </c>
      <c r="AP227" s="14" t="e">
        <f>IF(#REF!="-",0,#REF!)+IF(#REF!="-",0,#REF!)+IF(#REF!="-",0,#REF!)+IF(#REF!="-",0,#REF!)+IF(#REF!="-",0,#REF!)+IF(#REF!="-",0,#REF!)+IF(#REF!="-",0,#REF!)</f>
        <v>#REF!</v>
      </c>
      <c r="AQ227" s="14" t="e">
        <f>IF(#REF!="-",0,#REF!)+IF(#REF!="-",0,#REF!)+IF(#REF!="-",0,#REF!)+IF(#REF!="-",0,#REF!)+IF(#REF!="-",0,#REF!)+IF(#REF!="-",0,#REF!)+IF(#REF!="-",0,#REF!)</f>
        <v>#REF!</v>
      </c>
      <c r="AR227" s="14" t="e">
        <f>IF(#REF!="-",0,#REF!)+IF(#REF!="-",0,#REF!)+IF(#REF!="-",0,#REF!)+IF(#REF!="-",0,#REF!)+IF(#REF!="-",0,#REF!)+IF(#REF!="-",0,#REF!)+IF(#REF!="-",0,#REF!)</f>
        <v>#REF!</v>
      </c>
    </row>
    <row r="228" spans="2:44" s="46" customFormat="1" x14ac:dyDescent="0.3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20">
        <v>4.1666666666666664E-2</v>
      </c>
      <c r="AF228" s="14" t="e">
        <f t="shared" ref="AF228:AF250" si="4">SUM(AG228:AR228)</f>
        <v>#REF!</v>
      </c>
      <c r="AG228" s="14" t="e">
        <f>IF(#REF!="-",0,#REF!)+IF(#REF!="-",0,#REF!)+IF(#REF!="-",0,#REF!)+IF(#REF!="-",0,#REF!)+IF(#REF!="-",0,#REF!)+IF(#REF!="-",0,#REF!)+IF(#REF!="-",0,#REF!)</f>
        <v>#REF!</v>
      </c>
      <c r="AH228" s="14" t="e">
        <f>IF(#REF!="-",0,#REF!)+IF(#REF!="-",0,#REF!)+IF(#REF!="-",0,#REF!)+IF(#REF!="-",0,#REF!)+IF(#REF!="-",0,#REF!)+IF(#REF!="-",0,#REF!)+IF(#REF!="-",0,#REF!)</f>
        <v>#REF!</v>
      </c>
      <c r="AI228" s="14" t="e">
        <f>IF(#REF!="-",0,#REF!)+IF(#REF!="-",0,#REF!)+IF(#REF!="-",0,#REF!)+IF(#REF!="-",0,#REF!)+IF(#REF!="-",0,#REF!)+IF(#REF!="-",0,#REF!)+IF(#REF!="-",0,#REF!)</f>
        <v>#REF!</v>
      </c>
      <c r="AJ228" s="14" t="e">
        <f>IF(#REF!="-",0,#REF!)+IF(#REF!="-",0,#REF!)+IF(#REF!="-",0,#REF!)+IF(#REF!="-",0,#REF!)+IF(#REF!="-",0,#REF!)+IF(#REF!="-",0,#REF!)+IF(#REF!="-",0,#REF!)</f>
        <v>#REF!</v>
      </c>
      <c r="AK228" s="14" t="e">
        <f>IF(#REF!="-",0,#REF!)+IF(#REF!="-",0,#REF!)+IF(#REF!="-",0,#REF!)+IF(#REF!="-",0,#REF!)+IF(#REF!="-",0,#REF!)+IF(#REF!="-",0,#REF!)+IF(#REF!="-",0,#REF!)</f>
        <v>#REF!</v>
      </c>
      <c r="AL228" s="14" t="e">
        <f>IF(#REF!="-",0,#REF!)+IF(#REF!="-",0,#REF!)+IF(#REF!="-",0,#REF!)+IF(#REF!="-",0,#REF!)+IF(#REF!="-",0,#REF!)+IF(#REF!="-",0,#REF!)+IF(#REF!="-",0,#REF!)</f>
        <v>#REF!</v>
      </c>
      <c r="AM228" s="14" t="e">
        <f>IF(#REF!="-",0,#REF!)+IF(#REF!="-",0,#REF!)+IF(#REF!="-",0,#REF!)+IF(#REF!="-",0,#REF!)+IF(#REF!="-",0,#REF!)+IF(#REF!="-",0,#REF!)+IF(#REF!="-",0,#REF!)</f>
        <v>#REF!</v>
      </c>
      <c r="AN228" s="14" t="e">
        <f>IF(#REF!="-",0,#REF!)+IF(#REF!="-",0,#REF!)+IF(#REF!="-",0,#REF!)+IF(#REF!="-",0,#REF!)+IF(#REF!="-",0,#REF!)+IF(#REF!="-",0,#REF!)+IF(#REF!="-",0,#REF!)</f>
        <v>#REF!</v>
      </c>
      <c r="AO228" s="14" t="e">
        <f>IF(#REF!="-",0,#REF!)+IF(#REF!="-",0,#REF!)+IF(#REF!="-",0,#REF!)+IF(#REF!="-",0,#REF!)+IF(#REF!="-",0,#REF!)+IF(#REF!="-",0,#REF!)+IF(#REF!="-",0,#REF!)</f>
        <v>#REF!</v>
      </c>
      <c r="AP228" s="14" t="e">
        <f>IF(#REF!="-",0,#REF!)+IF(#REF!="-",0,#REF!)+IF(#REF!="-",0,#REF!)+IF(#REF!="-",0,#REF!)+IF(#REF!="-",0,#REF!)+IF(#REF!="-",0,#REF!)+IF(#REF!="-",0,#REF!)</f>
        <v>#REF!</v>
      </c>
      <c r="AQ228" s="14" t="e">
        <f>IF(#REF!="-",0,#REF!)+IF(#REF!="-",0,#REF!)+IF(#REF!="-",0,#REF!)+IF(#REF!="-",0,#REF!)+IF(#REF!="-",0,#REF!)+IF(#REF!="-",0,#REF!)+IF(#REF!="-",0,#REF!)</f>
        <v>#REF!</v>
      </c>
      <c r="AR228" s="14" t="e">
        <f>IF(#REF!="-",0,#REF!)+IF(#REF!="-",0,#REF!)+IF(#REF!="-",0,#REF!)+IF(#REF!="-",0,#REF!)+IF(#REF!="-",0,#REF!)+IF(#REF!="-",0,#REF!)+IF(#REF!="-",0,#REF!)</f>
        <v>#REF!</v>
      </c>
    </row>
    <row r="229" spans="2:44" s="46" customFormat="1" x14ac:dyDescent="0.3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20">
        <v>8.3333333333333329E-2</v>
      </c>
      <c r="AF229" s="14" t="e">
        <f t="shared" si="4"/>
        <v>#REF!</v>
      </c>
      <c r="AG229" s="14" t="e">
        <f>IF(#REF!="-",0,#REF!)+IF(#REF!="-",0,#REF!)+IF(#REF!="-",0,#REF!)+IF(#REF!="-",0,#REF!)+IF(#REF!="-",0,#REF!)+IF(#REF!="-",0,#REF!)+IF(#REF!="-",0,#REF!)</f>
        <v>#REF!</v>
      </c>
      <c r="AH229" s="14" t="e">
        <f>IF(#REF!="-",0,#REF!)+IF(#REF!="-",0,#REF!)+IF(#REF!="-",0,#REF!)+IF(#REF!="-",0,#REF!)+IF(#REF!="-",0,#REF!)+IF(#REF!="-",0,#REF!)+IF(#REF!="-",0,#REF!)</f>
        <v>#REF!</v>
      </c>
      <c r="AI229" s="14" t="e">
        <f>IF(#REF!="-",0,#REF!)+IF(#REF!="-",0,#REF!)+IF(#REF!="-",0,#REF!)+IF(#REF!="-",0,#REF!)+IF(#REF!="-",0,#REF!)+IF(#REF!="-",0,#REF!)+IF(#REF!="-",0,#REF!)</f>
        <v>#REF!</v>
      </c>
      <c r="AJ229" s="14" t="e">
        <f>IF(#REF!="-",0,#REF!)+IF(#REF!="-",0,#REF!)+IF(#REF!="-",0,#REF!)+IF(#REF!="-",0,#REF!)+IF(#REF!="-",0,#REF!)+IF(#REF!="-",0,#REF!)+IF(#REF!="-",0,#REF!)</f>
        <v>#REF!</v>
      </c>
      <c r="AK229" s="14" t="e">
        <f>IF(#REF!="-",0,#REF!)+IF(#REF!="-",0,#REF!)+IF(#REF!="-",0,#REF!)+IF(#REF!="-",0,#REF!)+IF(#REF!="-",0,#REF!)+IF(#REF!="-",0,#REF!)+IF(#REF!="-",0,#REF!)</f>
        <v>#REF!</v>
      </c>
      <c r="AL229" s="14" t="e">
        <f>IF(#REF!="-",0,#REF!)+IF(#REF!="-",0,#REF!)+IF(#REF!="-",0,#REF!)+IF(#REF!="-",0,#REF!)+IF(#REF!="-",0,#REF!)+IF(#REF!="-",0,#REF!)+IF(#REF!="-",0,#REF!)</f>
        <v>#REF!</v>
      </c>
      <c r="AM229" s="14" t="e">
        <f>IF(#REF!="-",0,#REF!)+IF(#REF!="-",0,#REF!)+IF(#REF!="-",0,#REF!)+IF(#REF!="-",0,#REF!)+IF(#REF!="-",0,#REF!)+IF(#REF!="-",0,#REF!)+IF(#REF!="-",0,#REF!)</f>
        <v>#REF!</v>
      </c>
      <c r="AN229" s="14" t="e">
        <f>IF(#REF!="-",0,#REF!)+IF(#REF!="-",0,#REF!)+IF(#REF!="-",0,#REF!)+IF(#REF!="-",0,#REF!)+IF(#REF!="-",0,#REF!)+IF(#REF!="-",0,#REF!)+IF(#REF!="-",0,#REF!)</f>
        <v>#REF!</v>
      </c>
      <c r="AO229" s="14" t="e">
        <f>IF(#REF!="-",0,#REF!)+IF(#REF!="-",0,#REF!)+IF(#REF!="-",0,#REF!)+IF(#REF!="-",0,#REF!)+IF(#REF!="-",0,#REF!)+IF(#REF!="-",0,#REF!)+IF(#REF!="-",0,#REF!)</f>
        <v>#REF!</v>
      </c>
      <c r="AP229" s="14" t="e">
        <f>IF(#REF!="-",0,#REF!)+IF(#REF!="-",0,#REF!)+IF(#REF!="-",0,#REF!)+IF(#REF!="-",0,#REF!)+IF(#REF!="-",0,#REF!)+IF(#REF!="-",0,#REF!)+IF(#REF!="-",0,#REF!)</f>
        <v>#REF!</v>
      </c>
      <c r="AQ229" s="14" t="e">
        <f>IF(#REF!="-",0,#REF!)+IF(#REF!="-",0,#REF!)+IF(#REF!="-",0,#REF!)+IF(#REF!="-",0,#REF!)+IF(#REF!="-",0,#REF!)+IF(#REF!="-",0,#REF!)+IF(#REF!="-",0,#REF!)</f>
        <v>#REF!</v>
      </c>
      <c r="AR229" s="14" t="e">
        <f>IF(#REF!="-",0,#REF!)+IF(#REF!="-",0,#REF!)+IF(#REF!="-",0,#REF!)+IF(#REF!="-",0,#REF!)+IF(#REF!="-",0,#REF!)+IF(#REF!="-",0,#REF!)+IF(#REF!="-",0,#REF!)</f>
        <v>#REF!</v>
      </c>
    </row>
    <row r="230" spans="2:44" s="46" customFormat="1" x14ac:dyDescent="0.3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20">
        <v>0.125</v>
      </c>
      <c r="AF230" s="14" t="e">
        <f t="shared" si="4"/>
        <v>#REF!</v>
      </c>
      <c r="AG230" s="14" t="e">
        <f>IF(#REF!="-",0,#REF!)+IF(#REF!="-",0,#REF!)+IF(#REF!="-",0,#REF!)+IF(#REF!="-",0,#REF!)+IF(#REF!="-",0,#REF!)+IF(#REF!="-",0,#REF!)+IF(#REF!="-",0,#REF!)</f>
        <v>#REF!</v>
      </c>
      <c r="AH230" s="14" t="e">
        <f>IF(#REF!="-",0,#REF!)+IF(#REF!="-",0,#REF!)+IF(#REF!="-",0,#REF!)+IF(#REF!="-",0,#REF!)+IF(#REF!="-",0,#REF!)+IF(#REF!="-",0,#REF!)+IF(#REF!="-",0,#REF!)</f>
        <v>#REF!</v>
      </c>
      <c r="AI230" s="14" t="e">
        <f>IF(#REF!="-",0,#REF!)+IF(#REF!="-",0,#REF!)+IF(#REF!="-",0,#REF!)+IF(#REF!="-",0,#REF!)+IF(#REF!="-",0,#REF!)+IF(#REF!="-",0,#REF!)+IF(#REF!="-",0,#REF!)</f>
        <v>#REF!</v>
      </c>
      <c r="AJ230" s="14" t="e">
        <f>IF(#REF!="-",0,#REF!)+IF(#REF!="-",0,#REF!)+IF(#REF!="-",0,#REF!)+IF(#REF!="-",0,#REF!)+IF(#REF!="-",0,#REF!)+IF(#REF!="-",0,#REF!)+IF(#REF!="-",0,#REF!)</f>
        <v>#REF!</v>
      </c>
      <c r="AK230" s="14" t="e">
        <f>IF(#REF!="-",0,#REF!)+IF(#REF!="-",0,#REF!)+IF(#REF!="-",0,#REF!)+IF(#REF!="-",0,#REF!)+IF(#REF!="-",0,#REF!)+IF(#REF!="-",0,#REF!)+IF(#REF!="-",0,#REF!)</f>
        <v>#REF!</v>
      </c>
      <c r="AL230" s="14" t="e">
        <f>IF(#REF!="-",0,#REF!)+IF(#REF!="-",0,#REF!)+IF(#REF!="-",0,#REF!)+IF(#REF!="-",0,#REF!)+IF(#REF!="-",0,#REF!)+IF(#REF!="-",0,#REF!)+IF(#REF!="-",0,#REF!)</f>
        <v>#REF!</v>
      </c>
      <c r="AM230" s="14" t="e">
        <f>IF(#REF!="-",0,#REF!)+IF(#REF!="-",0,#REF!)+IF(#REF!="-",0,#REF!)+IF(#REF!="-",0,#REF!)+IF(#REF!="-",0,#REF!)+IF(#REF!="-",0,#REF!)+IF(#REF!="-",0,#REF!)</f>
        <v>#REF!</v>
      </c>
      <c r="AN230" s="14" t="e">
        <f>IF(#REF!="-",0,#REF!)+IF(#REF!="-",0,#REF!)+IF(#REF!="-",0,#REF!)+IF(#REF!="-",0,#REF!)+IF(#REF!="-",0,#REF!)+IF(#REF!="-",0,#REF!)+IF(#REF!="-",0,#REF!)</f>
        <v>#REF!</v>
      </c>
      <c r="AO230" s="14" t="e">
        <f>IF(#REF!="-",0,#REF!)+IF(#REF!="-",0,#REF!)+IF(#REF!="-",0,#REF!)+IF(#REF!="-",0,#REF!)+IF(#REF!="-",0,#REF!)+IF(#REF!="-",0,#REF!)+IF(#REF!="-",0,#REF!)</f>
        <v>#REF!</v>
      </c>
      <c r="AP230" s="14" t="e">
        <f>IF(#REF!="-",0,#REF!)+IF(#REF!="-",0,#REF!)+IF(#REF!="-",0,#REF!)+IF(#REF!="-",0,#REF!)+IF(#REF!="-",0,#REF!)+IF(#REF!="-",0,#REF!)+IF(#REF!="-",0,#REF!)</f>
        <v>#REF!</v>
      </c>
      <c r="AQ230" s="14" t="e">
        <f>IF(#REF!="-",0,#REF!)+IF(#REF!="-",0,#REF!)+IF(#REF!="-",0,#REF!)+IF(#REF!="-",0,#REF!)+IF(#REF!="-",0,#REF!)+IF(#REF!="-",0,#REF!)+IF(#REF!="-",0,#REF!)</f>
        <v>#REF!</v>
      </c>
      <c r="AR230" s="14" t="e">
        <f>IF(#REF!="-",0,#REF!)+IF(#REF!="-",0,#REF!)+IF(#REF!="-",0,#REF!)+IF(#REF!="-",0,#REF!)+IF(#REF!="-",0,#REF!)+IF(#REF!="-",0,#REF!)+IF(#REF!="-",0,#REF!)</f>
        <v>#REF!</v>
      </c>
    </row>
    <row r="231" spans="2:44" s="46" customFormat="1" x14ac:dyDescent="0.3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20">
        <v>0.16666666666666699</v>
      </c>
      <c r="AF231" s="14" t="e">
        <f t="shared" si="4"/>
        <v>#REF!</v>
      </c>
      <c r="AG231" s="14" t="e">
        <f>IF(#REF!="-",0,#REF!)+IF(#REF!="-",0,#REF!)+IF(#REF!="-",0,#REF!)+IF(#REF!="-",0,#REF!)+IF(#REF!="-",0,#REF!)+IF(#REF!="-",0,#REF!)+IF(#REF!="-",0,#REF!)</f>
        <v>#REF!</v>
      </c>
      <c r="AH231" s="14" t="e">
        <f>IF(#REF!="-",0,#REF!)+IF(#REF!="-",0,#REF!)+IF(#REF!="-",0,#REF!)+IF(#REF!="-",0,#REF!)+IF(#REF!="-",0,#REF!)+IF(#REF!="-",0,#REF!)+IF(#REF!="-",0,#REF!)</f>
        <v>#REF!</v>
      </c>
      <c r="AI231" s="14" t="e">
        <f>IF(#REF!="-",0,#REF!)+IF(#REF!="-",0,#REF!)+IF(#REF!="-",0,#REF!)+IF(#REF!="-",0,#REF!)+IF(#REF!="-",0,#REF!)+IF(#REF!="-",0,#REF!)+IF(#REF!="-",0,#REF!)</f>
        <v>#REF!</v>
      </c>
      <c r="AJ231" s="14" t="e">
        <f>IF(#REF!="-",0,#REF!)+IF(#REF!="-",0,#REF!)+IF(#REF!="-",0,#REF!)+IF(#REF!="-",0,#REF!)+IF(#REF!="-",0,#REF!)+IF(#REF!="-",0,#REF!)+IF(#REF!="-",0,#REF!)</f>
        <v>#REF!</v>
      </c>
      <c r="AK231" s="14" t="e">
        <f>IF(#REF!="-",0,#REF!)+IF(#REF!="-",0,#REF!)+IF(#REF!="-",0,#REF!)+IF(#REF!="-",0,#REF!)+IF(#REF!="-",0,#REF!)+IF(#REF!="-",0,#REF!)+IF(#REF!="-",0,#REF!)</f>
        <v>#REF!</v>
      </c>
      <c r="AL231" s="14" t="e">
        <f>IF(#REF!="-",0,#REF!)+IF(#REF!="-",0,#REF!)+IF(#REF!="-",0,#REF!)+IF(#REF!="-",0,#REF!)+IF(#REF!="-",0,#REF!)+IF(#REF!="-",0,#REF!)+IF(#REF!="-",0,#REF!)</f>
        <v>#REF!</v>
      </c>
      <c r="AM231" s="14" t="e">
        <f>IF(#REF!="-",0,#REF!)+IF(#REF!="-",0,#REF!)+IF(#REF!="-",0,#REF!)+IF(#REF!="-",0,#REF!)+IF(#REF!="-",0,#REF!)+IF(#REF!="-",0,#REF!)+IF(#REF!="-",0,#REF!)</f>
        <v>#REF!</v>
      </c>
      <c r="AN231" s="14" t="e">
        <f>IF(#REF!="-",0,#REF!)+IF(#REF!="-",0,#REF!)+IF(#REF!="-",0,#REF!)+IF(#REF!="-",0,#REF!)+IF(#REF!="-",0,#REF!)+IF(#REF!="-",0,#REF!)+IF(#REF!="-",0,#REF!)</f>
        <v>#REF!</v>
      </c>
      <c r="AO231" s="14" t="e">
        <f>IF(#REF!="-",0,#REF!)+IF(#REF!="-",0,#REF!)+IF(#REF!="-",0,#REF!)+IF(#REF!="-",0,#REF!)+IF(#REF!="-",0,#REF!)+IF(#REF!="-",0,#REF!)+IF(#REF!="-",0,#REF!)</f>
        <v>#REF!</v>
      </c>
      <c r="AP231" s="14" t="e">
        <f>IF(#REF!="-",0,#REF!)+IF(#REF!="-",0,#REF!)+IF(#REF!="-",0,#REF!)+IF(#REF!="-",0,#REF!)+IF(#REF!="-",0,#REF!)+IF(#REF!="-",0,#REF!)+IF(#REF!="-",0,#REF!)</f>
        <v>#REF!</v>
      </c>
      <c r="AQ231" s="14" t="e">
        <f>IF(#REF!="-",0,#REF!)+IF(#REF!="-",0,#REF!)+IF(#REF!="-",0,#REF!)+IF(#REF!="-",0,#REF!)+IF(#REF!="-",0,#REF!)+IF(#REF!="-",0,#REF!)+IF(#REF!="-",0,#REF!)</f>
        <v>#REF!</v>
      </c>
      <c r="AR231" s="14" t="e">
        <f>IF(#REF!="-",0,#REF!)+IF(#REF!="-",0,#REF!)+IF(#REF!="-",0,#REF!)+IF(#REF!="-",0,#REF!)+IF(#REF!="-",0,#REF!)+IF(#REF!="-",0,#REF!)+IF(#REF!="-",0,#REF!)</f>
        <v>#REF!</v>
      </c>
    </row>
    <row r="232" spans="2:44" s="46" customFormat="1" x14ac:dyDescent="0.3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20">
        <v>0.20833333333333301</v>
      </c>
      <c r="AF232" s="14" t="e">
        <f t="shared" si="4"/>
        <v>#REF!</v>
      </c>
      <c r="AG232" s="14" t="e">
        <f>IF(#REF!="-",0,#REF!)+IF(#REF!="-",0,#REF!)+IF(#REF!="-",0,#REF!)+IF(#REF!="-",0,#REF!)+IF(#REF!="-",0,#REF!)+IF(#REF!="-",0,#REF!)+IF(#REF!="-",0,#REF!)</f>
        <v>#REF!</v>
      </c>
      <c r="AH232" s="14" t="e">
        <f>IF(#REF!="-",0,#REF!)+IF(#REF!="-",0,#REF!)+IF(#REF!="-",0,#REF!)+IF(#REF!="-",0,#REF!)+IF(#REF!="-",0,#REF!)+IF(#REF!="-",0,#REF!)+IF(#REF!="-",0,#REF!)</f>
        <v>#REF!</v>
      </c>
      <c r="AI232" s="14" t="e">
        <f>IF(#REF!="-",0,#REF!)+IF(#REF!="-",0,#REF!)+IF(#REF!="-",0,#REF!)+IF(#REF!="-",0,#REF!)+IF(#REF!="-",0,#REF!)+IF(#REF!="-",0,#REF!)+IF(#REF!="-",0,#REF!)</f>
        <v>#REF!</v>
      </c>
      <c r="AJ232" s="14" t="e">
        <f>IF(#REF!="-",0,#REF!)+IF(#REF!="-",0,#REF!)+IF(#REF!="-",0,#REF!)+IF(#REF!="-",0,#REF!)+IF(#REF!="-",0,#REF!)+IF(#REF!="-",0,#REF!)+IF(#REF!="-",0,#REF!)</f>
        <v>#REF!</v>
      </c>
      <c r="AK232" s="14" t="e">
        <f>IF(#REF!="-",0,#REF!)+IF(#REF!="-",0,#REF!)+IF(#REF!="-",0,#REF!)+IF(#REF!="-",0,#REF!)+IF(#REF!="-",0,#REF!)+IF(#REF!="-",0,#REF!)+IF(#REF!="-",0,#REF!)</f>
        <v>#REF!</v>
      </c>
      <c r="AL232" s="14" t="e">
        <f>IF(#REF!="-",0,#REF!)+IF(#REF!="-",0,#REF!)+IF(#REF!="-",0,#REF!)+IF(#REF!="-",0,#REF!)+IF(#REF!="-",0,#REF!)+IF(#REF!="-",0,#REF!)+IF(#REF!="-",0,#REF!)</f>
        <v>#REF!</v>
      </c>
      <c r="AM232" s="14" t="e">
        <f>IF(#REF!="-",0,#REF!)+IF(#REF!="-",0,#REF!)+IF(#REF!="-",0,#REF!)+IF(#REF!="-",0,#REF!)+IF(#REF!="-",0,#REF!)+IF(#REF!="-",0,#REF!)+IF(#REF!="-",0,#REF!)</f>
        <v>#REF!</v>
      </c>
      <c r="AN232" s="14" t="e">
        <f>IF(#REF!="-",0,#REF!)+IF(#REF!="-",0,#REF!)+IF(#REF!="-",0,#REF!)+IF(#REF!="-",0,#REF!)+IF(#REF!="-",0,#REF!)+IF(#REF!="-",0,#REF!)+IF(#REF!="-",0,#REF!)</f>
        <v>#REF!</v>
      </c>
      <c r="AO232" s="14" t="e">
        <f>IF(#REF!="-",0,#REF!)+IF(#REF!="-",0,#REF!)+IF(#REF!="-",0,#REF!)+IF(#REF!="-",0,#REF!)+IF(#REF!="-",0,#REF!)+IF(#REF!="-",0,#REF!)+IF(#REF!="-",0,#REF!)</f>
        <v>#REF!</v>
      </c>
      <c r="AP232" s="14" t="e">
        <f>IF(#REF!="-",0,#REF!)+IF(#REF!="-",0,#REF!)+IF(#REF!="-",0,#REF!)+IF(#REF!="-",0,#REF!)+IF(#REF!="-",0,#REF!)+IF(#REF!="-",0,#REF!)+IF(#REF!="-",0,#REF!)</f>
        <v>#REF!</v>
      </c>
      <c r="AQ232" s="14" t="e">
        <f>IF(#REF!="-",0,#REF!)+IF(#REF!="-",0,#REF!)+IF(#REF!="-",0,#REF!)+IF(#REF!="-",0,#REF!)+IF(#REF!="-",0,#REF!)+IF(#REF!="-",0,#REF!)+IF(#REF!="-",0,#REF!)</f>
        <v>#REF!</v>
      </c>
      <c r="AR232" s="14" t="e">
        <f>IF(#REF!="-",0,#REF!)+IF(#REF!="-",0,#REF!)+IF(#REF!="-",0,#REF!)+IF(#REF!="-",0,#REF!)+IF(#REF!="-",0,#REF!)+IF(#REF!="-",0,#REF!)+IF(#REF!="-",0,#REF!)</f>
        <v>#REF!</v>
      </c>
    </row>
    <row r="233" spans="2:44" s="46" customFormat="1" x14ac:dyDescent="0.3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20">
        <v>0.25</v>
      </c>
      <c r="AF233" s="14" t="e">
        <f t="shared" si="4"/>
        <v>#REF!</v>
      </c>
      <c r="AG233" s="14" t="e">
        <f>IF(#REF!="-",0,#REF!)+IF(#REF!="-",0,#REF!)+IF(#REF!="-",0,#REF!)+IF(#REF!="-",0,#REF!)+IF(#REF!="-",0,#REF!)+IF(#REF!="-",0,#REF!)+IF(#REF!="-",0,#REF!)</f>
        <v>#REF!</v>
      </c>
      <c r="AH233" s="14" t="e">
        <f>IF(#REF!="-",0,#REF!)+IF(#REF!="-",0,#REF!)+IF(#REF!="-",0,#REF!)+IF(#REF!="-",0,#REF!)+IF(#REF!="-",0,#REF!)+IF(#REF!="-",0,#REF!)+IF(#REF!="-",0,#REF!)</f>
        <v>#REF!</v>
      </c>
      <c r="AI233" s="14" t="e">
        <f>IF(#REF!="-",0,#REF!)+IF(#REF!="-",0,#REF!)+IF(#REF!="-",0,#REF!)+IF(#REF!="-",0,#REF!)+IF(#REF!="-",0,#REF!)+IF(#REF!="-",0,#REF!)+IF(#REF!="-",0,#REF!)</f>
        <v>#REF!</v>
      </c>
      <c r="AJ233" s="14" t="e">
        <f>IF(#REF!="-",0,#REF!)+IF(#REF!="-",0,#REF!)+IF(#REF!="-",0,#REF!)+IF(#REF!="-",0,#REF!)+IF(#REF!="-",0,#REF!)+IF(#REF!="-",0,#REF!)+IF(#REF!="-",0,#REF!)</f>
        <v>#REF!</v>
      </c>
      <c r="AK233" s="14" t="e">
        <f>IF(#REF!="-",0,#REF!)+IF(#REF!="-",0,#REF!)+IF(#REF!="-",0,#REF!)+IF(#REF!="-",0,#REF!)+IF(#REF!="-",0,#REF!)+IF(#REF!="-",0,#REF!)+IF(#REF!="-",0,#REF!)</f>
        <v>#REF!</v>
      </c>
      <c r="AL233" s="14" t="e">
        <f>IF(#REF!="-",0,#REF!)+IF(#REF!="-",0,#REF!)+IF(#REF!="-",0,#REF!)+IF(#REF!="-",0,#REF!)+IF(#REF!="-",0,#REF!)+IF(#REF!="-",0,#REF!)+IF(#REF!="-",0,#REF!)</f>
        <v>#REF!</v>
      </c>
      <c r="AM233" s="14" t="e">
        <f>IF(#REF!="-",0,#REF!)+IF(#REF!="-",0,#REF!)+IF(#REF!="-",0,#REF!)+IF(#REF!="-",0,#REF!)+IF(#REF!="-",0,#REF!)+IF(#REF!="-",0,#REF!)+IF(#REF!="-",0,#REF!)</f>
        <v>#REF!</v>
      </c>
      <c r="AN233" s="14" t="e">
        <f>IF(#REF!="-",0,#REF!)+IF(#REF!="-",0,#REF!)+IF(#REF!="-",0,#REF!)+IF(#REF!="-",0,#REF!)+IF(#REF!="-",0,#REF!)+IF(#REF!="-",0,#REF!)+IF(#REF!="-",0,#REF!)</f>
        <v>#REF!</v>
      </c>
      <c r="AO233" s="14" t="e">
        <f>IF(#REF!="-",0,#REF!)+IF(#REF!="-",0,#REF!)+IF(#REF!="-",0,#REF!)+IF(#REF!="-",0,#REF!)+IF(#REF!="-",0,#REF!)+IF(#REF!="-",0,#REF!)+IF(#REF!="-",0,#REF!)</f>
        <v>#REF!</v>
      </c>
      <c r="AP233" s="14" t="e">
        <f>IF(#REF!="-",0,#REF!)+IF(#REF!="-",0,#REF!)+IF(#REF!="-",0,#REF!)+IF(#REF!="-",0,#REF!)+IF(#REF!="-",0,#REF!)+IF(#REF!="-",0,#REF!)+IF(#REF!="-",0,#REF!)</f>
        <v>#REF!</v>
      </c>
      <c r="AQ233" s="14" t="e">
        <f>IF(#REF!="-",0,#REF!)+IF(#REF!="-",0,#REF!)+IF(#REF!="-",0,#REF!)+IF(#REF!="-",0,#REF!)+IF(#REF!="-",0,#REF!)+IF(#REF!="-",0,#REF!)+IF(#REF!="-",0,#REF!)</f>
        <v>#REF!</v>
      </c>
      <c r="AR233" s="14" t="e">
        <f>IF(#REF!="-",0,#REF!)+IF(#REF!="-",0,#REF!)+IF(#REF!="-",0,#REF!)+IF(#REF!="-",0,#REF!)+IF(#REF!="-",0,#REF!)+IF(#REF!="-",0,#REF!)+IF(#REF!="-",0,#REF!)</f>
        <v>#REF!</v>
      </c>
    </row>
    <row r="234" spans="2:44" s="46" customFormat="1" x14ac:dyDescent="0.3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20">
        <v>0.29166666666666702</v>
      </c>
      <c r="AF234" s="14" t="e">
        <f t="shared" si="4"/>
        <v>#REF!</v>
      </c>
      <c r="AG234" s="14" t="e">
        <f>IF(#REF!="-",0,#REF!)+IF(#REF!="-",0,#REF!)+IF(#REF!="-",0,#REF!)+IF(#REF!="-",0,#REF!)+IF(#REF!="-",0,#REF!)+IF(#REF!="-",0,#REF!)+IF(#REF!="-",0,#REF!)</f>
        <v>#REF!</v>
      </c>
      <c r="AH234" s="14" t="e">
        <f>IF(#REF!="-",0,#REF!)+IF(#REF!="-",0,#REF!)+IF(#REF!="-",0,#REF!)+IF(#REF!="-",0,#REF!)+IF(#REF!="-",0,#REF!)+IF(#REF!="-",0,#REF!)+IF(#REF!="-",0,#REF!)</f>
        <v>#REF!</v>
      </c>
      <c r="AI234" s="14" t="e">
        <f>IF(#REF!="-",0,#REF!)+IF(#REF!="-",0,#REF!)+IF(#REF!="-",0,#REF!)+IF(#REF!="-",0,#REF!)+IF(#REF!="-",0,#REF!)+IF(#REF!="-",0,#REF!)+IF(#REF!="-",0,#REF!)</f>
        <v>#REF!</v>
      </c>
      <c r="AJ234" s="14" t="e">
        <f>IF(#REF!="-",0,#REF!)+IF(#REF!="-",0,#REF!)+IF(#REF!="-",0,#REF!)+IF(#REF!="-",0,#REF!)+IF(#REF!="-",0,#REF!)+IF(#REF!="-",0,#REF!)+IF(#REF!="-",0,#REF!)</f>
        <v>#REF!</v>
      </c>
      <c r="AK234" s="14" t="e">
        <f>IF(#REF!="-",0,#REF!)+IF(#REF!="-",0,#REF!)+IF(#REF!="-",0,#REF!)+IF(#REF!="-",0,#REF!)+IF(#REF!="-",0,#REF!)+IF(#REF!="-",0,#REF!)+IF(#REF!="-",0,#REF!)</f>
        <v>#REF!</v>
      </c>
      <c r="AL234" s="14" t="e">
        <f>IF(#REF!="-",0,#REF!)+IF(#REF!="-",0,#REF!)+IF(#REF!="-",0,#REF!)+IF(#REF!="-",0,#REF!)+IF(#REF!="-",0,#REF!)+IF(#REF!="-",0,#REF!)+IF(#REF!="-",0,#REF!)</f>
        <v>#REF!</v>
      </c>
      <c r="AM234" s="14" t="e">
        <f>IF(#REF!="-",0,#REF!)+IF(#REF!="-",0,#REF!)+IF(#REF!="-",0,#REF!)+IF(#REF!="-",0,#REF!)+IF(#REF!="-",0,#REF!)+IF(#REF!="-",0,#REF!)+IF(#REF!="-",0,#REF!)</f>
        <v>#REF!</v>
      </c>
      <c r="AN234" s="14" t="e">
        <f>IF(#REF!="-",0,#REF!)+IF(#REF!="-",0,#REF!)+IF(#REF!="-",0,#REF!)+IF(#REF!="-",0,#REF!)+IF(#REF!="-",0,#REF!)+IF(#REF!="-",0,#REF!)+IF(#REF!="-",0,#REF!)</f>
        <v>#REF!</v>
      </c>
      <c r="AO234" s="14" t="e">
        <f>IF(#REF!="-",0,#REF!)+IF(#REF!="-",0,#REF!)+IF(#REF!="-",0,#REF!)+IF(#REF!="-",0,#REF!)+IF(#REF!="-",0,#REF!)+IF(#REF!="-",0,#REF!)+IF(#REF!="-",0,#REF!)</f>
        <v>#REF!</v>
      </c>
      <c r="AP234" s="14" t="e">
        <f>IF(#REF!="-",0,#REF!)+IF(#REF!="-",0,#REF!)+IF(#REF!="-",0,#REF!)+IF(#REF!="-",0,#REF!)+IF(#REF!="-",0,#REF!)+IF(#REF!="-",0,#REF!)+IF(#REF!="-",0,#REF!)</f>
        <v>#REF!</v>
      </c>
      <c r="AQ234" s="14" t="e">
        <f>IF(#REF!="-",0,#REF!)+IF(#REF!="-",0,#REF!)+IF(#REF!="-",0,#REF!)+IF(#REF!="-",0,#REF!)+IF(#REF!="-",0,#REF!)+IF(#REF!="-",0,#REF!)+IF(#REF!="-",0,#REF!)</f>
        <v>#REF!</v>
      </c>
      <c r="AR234" s="14" t="e">
        <f>IF(#REF!="-",0,#REF!)+IF(#REF!="-",0,#REF!)+IF(#REF!="-",0,#REF!)+IF(#REF!="-",0,#REF!)+IF(#REF!="-",0,#REF!)+IF(#REF!="-",0,#REF!)+IF(#REF!="-",0,#REF!)</f>
        <v>#REF!</v>
      </c>
    </row>
    <row r="235" spans="2:44" s="46" customFormat="1" x14ac:dyDescent="0.3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20">
        <v>0.33333333333333298</v>
      </c>
      <c r="AF235" s="14" t="e">
        <f t="shared" si="4"/>
        <v>#REF!</v>
      </c>
      <c r="AG235" s="14" t="e">
        <f>IF(#REF!="-",0,#REF!)+IF(#REF!="-",0,#REF!)+IF(#REF!="-",0,#REF!)+IF(#REF!="-",0,#REF!)+IF(#REF!="-",0,#REF!)+IF(#REF!="-",0,#REF!)+IF(#REF!="-",0,#REF!)</f>
        <v>#REF!</v>
      </c>
      <c r="AH235" s="14" t="e">
        <f>IF(#REF!="-",0,#REF!)+IF(#REF!="-",0,#REF!)+IF(#REF!="-",0,#REF!)+IF(#REF!="-",0,#REF!)+IF(#REF!="-",0,#REF!)+IF(#REF!="-",0,#REF!)+IF(#REF!="-",0,#REF!)</f>
        <v>#REF!</v>
      </c>
      <c r="AI235" s="14" t="e">
        <f>IF(#REF!="-",0,#REF!)+IF(#REF!="-",0,#REF!)+IF(#REF!="-",0,#REF!)+IF(#REF!="-",0,#REF!)+IF(#REF!="-",0,#REF!)+IF(#REF!="-",0,#REF!)+IF(#REF!="-",0,#REF!)</f>
        <v>#REF!</v>
      </c>
      <c r="AJ235" s="14" t="e">
        <f>IF(#REF!="-",0,#REF!)+IF(#REF!="-",0,#REF!)+IF(#REF!="-",0,#REF!)+IF(#REF!="-",0,#REF!)+IF(#REF!="-",0,#REF!)+IF(#REF!="-",0,#REF!)+IF(#REF!="-",0,#REF!)</f>
        <v>#REF!</v>
      </c>
      <c r="AK235" s="14" t="e">
        <f>IF(#REF!="-",0,#REF!)+IF(#REF!="-",0,#REF!)+IF(#REF!="-",0,#REF!)+IF(#REF!="-",0,#REF!)+IF(#REF!="-",0,#REF!)+IF(#REF!="-",0,#REF!)+IF(#REF!="-",0,#REF!)</f>
        <v>#REF!</v>
      </c>
      <c r="AL235" s="14" t="e">
        <f>IF(#REF!="-",0,#REF!)+IF(#REF!="-",0,#REF!)+IF(#REF!="-",0,#REF!)+IF(#REF!="-",0,#REF!)+IF(#REF!="-",0,#REF!)+IF(#REF!="-",0,#REF!)+IF(#REF!="-",0,#REF!)</f>
        <v>#REF!</v>
      </c>
      <c r="AM235" s="14" t="e">
        <f>IF(#REF!="-",0,#REF!)+IF(#REF!="-",0,#REF!)+IF(#REF!="-",0,#REF!)+IF(#REF!="-",0,#REF!)+IF(#REF!="-",0,#REF!)+IF(#REF!="-",0,#REF!)+IF(#REF!="-",0,#REF!)</f>
        <v>#REF!</v>
      </c>
      <c r="AN235" s="14" t="e">
        <f>IF(#REF!="-",0,#REF!)+IF(#REF!="-",0,#REF!)+IF(#REF!="-",0,#REF!)+IF(#REF!="-",0,#REF!)+IF(#REF!="-",0,#REF!)+IF(#REF!="-",0,#REF!)+IF(#REF!="-",0,#REF!)</f>
        <v>#REF!</v>
      </c>
      <c r="AO235" s="14" t="e">
        <f>IF(#REF!="-",0,#REF!)+IF(#REF!="-",0,#REF!)+IF(#REF!="-",0,#REF!)+IF(#REF!="-",0,#REF!)+IF(#REF!="-",0,#REF!)+IF(#REF!="-",0,#REF!)+IF(#REF!="-",0,#REF!)</f>
        <v>#REF!</v>
      </c>
      <c r="AP235" s="14" t="e">
        <f>IF(#REF!="-",0,#REF!)+IF(#REF!="-",0,#REF!)+IF(#REF!="-",0,#REF!)+IF(#REF!="-",0,#REF!)+IF(#REF!="-",0,#REF!)+IF(#REF!="-",0,#REF!)+IF(#REF!="-",0,#REF!)</f>
        <v>#REF!</v>
      </c>
      <c r="AQ235" s="14" t="e">
        <f>IF(#REF!="-",0,#REF!)+IF(#REF!="-",0,#REF!)+IF(#REF!="-",0,#REF!)+IF(#REF!="-",0,#REF!)+IF(#REF!="-",0,#REF!)+IF(#REF!="-",0,#REF!)+IF(#REF!="-",0,#REF!)</f>
        <v>#REF!</v>
      </c>
      <c r="AR235" s="14" t="e">
        <f>IF(#REF!="-",0,#REF!)+IF(#REF!="-",0,#REF!)+IF(#REF!="-",0,#REF!)+IF(#REF!="-",0,#REF!)+IF(#REF!="-",0,#REF!)+IF(#REF!="-",0,#REF!)+IF(#REF!="-",0,#REF!)</f>
        <v>#REF!</v>
      </c>
    </row>
    <row r="236" spans="2:44" s="46" customFormat="1" x14ac:dyDescent="0.3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20">
        <v>0.375</v>
      </c>
      <c r="AF236" s="14" t="e">
        <f t="shared" si="4"/>
        <v>#REF!</v>
      </c>
      <c r="AG236" s="14" t="e">
        <f>IF(#REF!="-",0,#REF!)+IF(#REF!="-",0,#REF!)+IF(#REF!="-",0,#REF!)+IF(#REF!="-",0,#REF!)+IF(#REF!="-",0,#REF!)+IF(#REF!="-",0,#REF!)+IF(#REF!="-",0,#REF!)</f>
        <v>#REF!</v>
      </c>
      <c r="AH236" s="14" t="e">
        <f>IF(#REF!="-",0,#REF!)+IF(#REF!="-",0,#REF!)+IF(#REF!="-",0,#REF!)+IF(#REF!="-",0,#REF!)+IF(#REF!="-",0,#REF!)+IF(#REF!="-",0,#REF!)+IF(#REF!="-",0,#REF!)</f>
        <v>#REF!</v>
      </c>
      <c r="AI236" s="14" t="e">
        <f>IF(#REF!="-",0,#REF!)+IF(#REF!="-",0,#REF!)+IF(#REF!="-",0,#REF!)+IF(#REF!="-",0,#REF!)+IF(#REF!="-",0,#REF!)+IF(#REF!="-",0,#REF!)+IF(#REF!="-",0,#REF!)</f>
        <v>#REF!</v>
      </c>
      <c r="AJ236" s="14" t="e">
        <f>IF(#REF!="-",0,#REF!)+IF(#REF!="-",0,#REF!)+IF(#REF!="-",0,#REF!)+IF(#REF!="-",0,#REF!)+IF(#REF!="-",0,#REF!)+IF(#REF!="-",0,#REF!)+IF(#REF!="-",0,#REF!)</f>
        <v>#REF!</v>
      </c>
      <c r="AK236" s="14" t="e">
        <f>IF(#REF!="-",0,#REF!)+IF(#REF!="-",0,#REF!)+IF(#REF!="-",0,#REF!)+IF(#REF!="-",0,#REF!)+IF(#REF!="-",0,#REF!)+IF(#REF!="-",0,#REF!)+IF(#REF!="-",0,#REF!)</f>
        <v>#REF!</v>
      </c>
      <c r="AL236" s="14" t="e">
        <f>IF(#REF!="-",0,#REF!)+IF(#REF!="-",0,#REF!)+IF(#REF!="-",0,#REF!)+IF(#REF!="-",0,#REF!)+IF(#REF!="-",0,#REF!)+IF(#REF!="-",0,#REF!)+IF(#REF!="-",0,#REF!)</f>
        <v>#REF!</v>
      </c>
      <c r="AM236" s="14" t="e">
        <f>IF(#REF!="-",0,#REF!)+IF(#REF!="-",0,#REF!)+IF(#REF!="-",0,#REF!)+IF(#REF!="-",0,#REF!)+IF(#REF!="-",0,#REF!)+IF(#REF!="-",0,#REF!)+IF(#REF!="-",0,#REF!)</f>
        <v>#REF!</v>
      </c>
      <c r="AN236" s="14" t="e">
        <f>IF(#REF!="-",0,#REF!)+IF(#REF!="-",0,#REF!)+IF(#REF!="-",0,#REF!)+IF(#REF!="-",0,#REF!)+IF(#REF!="-",0,#REF!)+IF(#REF!="-",0,#REF!)+IF(#REF!="-",0,#REF!)</f>
        <v>#REF!</v>
      </c>
      <c r="AO236" s="14" t="e">
        <f>IF(#REF!="-",0,#REF!)+IF(#REF!="-",0,#REF!)+IF(#REF!="-",0,#REF!)+IF(#REF!="-",0,#REF!)+IF(#REF!="-",0,#REF!)+IF(#REF!="-",0,#REF!)+IF(#REF!="-",0,#REF!)</f>
        <v>#REF!</v>
      </c>
      <c r="AP236" s="14" t="e">
        <f>IF(#REF!="-",0,#REF!)+IF(#REF!="-",0,#REF!)+IF(#REF!="-",0,#REF!)+IF(#REF!="-",0,#REF!)+IF(#REF!="-",0,#REF!)+IF(#REF!="-",0,#REF!)+IF(#REF!="-",0,#REF!)</f>
        <v>#REF!</v>
      </c>
      <c r="AQ236" s="14" t="e">
        <f>IF(#REF!="-",0,#REF!)+IF(#REF!="-",0,#REF!)+IF(#REF!="-",0,#REF!)+IF(#REF!="-",0,#REF!)+IF(#REF!="-",0,#REF!)+IF(#REF!="-",0,#REF!)+IF(#REF!="-",0,#REF!)</f>
        <v>#REF!</v>
      </c>
      <c r="AR236" s="14" t="e">
        <f>IF(#REF!="-",0,#REF!)+IF(#REF!="-",0,#REF!)+IF(#REF!="-",0,#REF!)+IF(#REF!="-",0,#REF!)+IF(#REF!="-",0,#REF!)+IF(#REF!="-",0,#REF!)+IF(#REF!="-",0,#REF!)</f>
        <v>#REF!</v>
      </c>
    </row>
    <row r="237" spans="2:44" s="46" customFormat="1" x14ac:dyDescent="0.3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20">
        <v>0.41666666666666669</v>
      </c>
      <c r="AF237" s="14" t="e">
        <f t="shared" si="4"/>
        <v>#REF!</v>
      </c>
      <c r="AG237" s="14" t="e">
        <f>IF(#REF!="-",0,#REF!)+IF(#REF!="-",0,#REF!)+IF(#REF!="-",0,#REF!)+IF(#REF!="-",0,#REF!)+IF(#REF!="-",0,#REF!)+IF(#REF!="-",0,#REF!)+IF(#REF!="-",0,#REF!)</f>
        <v>#REF!</v>
      </c>
      <c r="AH237" s="14" t="e">
        <f>IF(#REF!="-",0,#REF!)+IF(#REF!="-",0,#REF!)+IF(#REF!="-",0,#REF!)+IF(#REF!="-",0,#REF!)+IF(#REF!="-",0,#REF!)+IF(#REF!="-",0,#REF!)+IF(#REF!="-",0,#REF!)</f>
        <v>#REF!</v>
      </c>
      <c r="AI237" s="14" t="e">
        <f>IF(#REF!="-",0,#REF!)+IF(#REF!="-",0,#REF!)+IF(#REF!="-",0,#REF!)+IF(#REF!="-",0,#REF!)+IF(#REF!="-",0,#REF!)+IF(#REF!="-",0,#REF!)+IF(#REF!="-",0,#REF!)</f>
        <v>#REF!</v>
      </c>
      <c r="AJ237" s="14" t="e">
        <f>IF(#REF!="-",0,#REF!)+IF(#REF!="-",0,#REF!)+IF(#REF!="-",0,#REF!)+IF(#REF!="-",0,#REF!)+IF(#REF!="-",0,#REF!)+IF(#REF!="-",0,#REF!)+IF(#REF!="-",0,#REF!)</f>
        <v>#REF!</v>
      </c>
      <c r="AK237" s="14" t="e">
        <f>IF(#REF!="-",0,#REF!)+IF(#REF!="-",0,#REF!)+IF(#REF!="-",0,#REF!)+IF(#REF!="-",0,#REF!)+IF(#REF!="-",0,#REF!)+IF(#REF!="-",0,#REF!)+IF(#REF!="-",0,#REF!)</f>
        <v>#REF!</v>
      </c>
      <c r="AL237" s="14" t="e">
        <f>IF(#REF!="-",0,#REF!)+IF(#REF!="-",0,#REF!)+IF(#REF!="-",0,#REF!)+IF(#REF!="-",0,#REF!)+IF(#REF!="-",0,#REF!)+IF(#REF!="-",0,#REF!)+IF(#REF!="-",0,#REF!)</f>
        <v>#REF!</v>
      </c>
      <c r="AM237" s="14" t="e">
        <f>IF(#REF!="-",0,#REF!)+IF(#REF!="-",0,#REF!)+IF(#REF!="-",0,#REF!)+IF(#REF!="-",0,#REF!)+IF(#REF!="-",0,#REF!)+IF(#REF!="-",0,#REF!)+IF(#REF!="-",0,#REF!)</f>
        <v>#REF!</v>
      </c>
      <c r="AN237" s="14" t="e">
        <f>IF(#REF!="-",0,#REF!)+IF(#REF!="-",0,#REF!)+IF(#REF!="-",0,#REF!)+IF(#REF!="-",0,#REF!)+IF(#REF!="-",0,#REF!)+IF(#REF!="-",0,#REF!)+IF(#REF!="-",0,#REF!)</f>
        <v>#REF!</v>
      </c>
      <c r="AO237" s="14" t="e">
        <f>IF(#REF!="-",0,#REF!)+IF(#REF!="-",0,#REF!)+IF(#REF!="-",0,#REF!)+IF(#REF!="-",0,#REF!)+IF(#REF!="-",0,#REF!)+IF(#REF!="-",0,#REF!)+IF(#REF!="-",0,#REF!)</f>
        <v>#REF!</v>
      </c>
      <c r="AP237" s="14" t="e">
        <f>IF(#REF!="-",0,#REF!)+IF(#REF!="-",0,#REF!)+IF(#REF!="-",0,#REF!)+IF(#REF!="-",0,#REF!)+IF(#REF!="-",0,#REF!)+IF(#REF!="-",0,#REF!)+IF(#REF!="-",0,#REF!)</f>
        <v>#REF!</v>
      </c>
      <c r="AQ237" s="14" t="e">
        <f>IF(#REF!="-",0,#REF!)+IF(#REF!="-",0,#REF!)+IF(#REF!="-",0,#REF!)+IF(#REF!="-",0,#REF!)+IF(#REF!="-",0,#REF!)+IF(#REF!="-",0,#REF!)+IF(#REF!="-",0,#REF!)</f>
        <v>#REF!</v>
      </c>
      <c r="AR237" s="14" t="e">
        <f>IF(#REF!="-",0,#REF!)+IF(#REF!="-",0,#REF!)+IF(#REF!="-",0,#REF!)+IF(#REF!="-",0,#REF!)+IF(#REF!="-",0,#REF!)+IF(#REF!="-",0,#REF!)+IF(#REF!="-",0,#REF!)</f>
        <v>#REF!</v>
      </c>
    </row>
    <row r="238" spans="2:44" s="46" customFormat="1" x14ac:dyDescent="0.3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20">
        <v>0.45833333333333298</v>
      </c>
      <c r="AF238" s="14" t="e">
        <f t="shared" si="4"/>
        <v>#REF!</v>
      </c>
      <c r="AG238" s="14" t="e">
        <f>IF(#REF!="-",0,#REF!)+IF(#REF!="-",0,#REF!)+IF(#REF!="-",0,#REF!)+IF(#REF!="-",0,#REF!)+IF(#REF!="-",0,#REF!)+IF(#REF!="-",0,#REF!)+IF(#REF!="-",0,#REF!)</f>
        <v>#REF!</v>
      </c>
      <c r="AH238" s="14" t="e">
        <f>IF(#REF!="-",0,#REF!)+IF(#REF!="-",0,#REF!)+IF(#REF!="-",0,#REF!)+IF(#REF!="-",0,#REF!)+IF(#REF!="-",0,#REF!)+IF(#REF!="-",0,#REF!)+IF(#REF!="-",0,#REF!)</f>
        <v>#REF!</v>
      </c>
      <c r="AI238" s="14" t="e">
        <f>IF(#REF!="-",0,#REF!)+IF(#REF!="-",0,#REF!)+IF(#REF!="-",0,#REF!)+IF(#REF!="-",0,#REF!)+IF(#REF!="-",0,#REF!)+IF(#REF!="-",0,#REF!)+IF(#REF!="-",0,#REF!)</f>
        <v>#REF!</v>
      </c>
      <c r="AJ238" s="14" t="e">
        <f>IF(#REF!="-",0,#REF!)+IF(#REF!="-",0,#REF!)+IF(#REF!="-",0,#REF!)+IF(#REF!="-",0,#REF!)+IF(#REF!="-",0,#REF!)+IF(#REF!="-",0,#REF!)+IF(#REF!="-",0,#REF!)</f>
        <v>#REF!</v>
      </c>
      <c r="AK238" s="14" t="e">
        <f>IF(#REF!="-",0,#REF!)+IF(#REF!="-",0,#REF!)+IF(#REF!="-",0,#REF!)+IF(#REF!="-",0,#REF!)+IF(#REF!="-",0,#REF!)+IF(#REF!="-",0,#REF!)+IF(#REF!="-",0,#REF!)</f>
        <v>#REF!</v>
      </c>
      <c r="AL238" s="14" t="e">
        <f>IF(#REF!="-",0,#REF!)+IF(#REF!="-",0,#REF!)+IF(#REF!="-",0,#REF!)+IF(#REF!="-",0,#REF!)+IF(#REF!="-",0,#REF!)+IF(#REF!="-",0,#REF!)+IF(#REF!="-",0,#REF!)</f>
        <v>#REF!</v>
      </c>
      <c r="AM238" s="14" t="e">
        <f>IF(#REF!="-",0,#REF!)+IF(#REF!="-",0,#REF!)+IF(#REF!="-",0,#REF!)+IF(#REF!="-",0,#REF!)+IF(#REF!="-",0,#REF!)+IF(#REF!="-",0,#REF!)+IF(#REF!="-",0,#REF!)</f>
        <v>#REF!</v>
      </c>
      <c r="AN238" s="14" t="e">
        <f>IF(#REF!="-",0,#REF!)+IF(#REF!="-",0,#REF!)+IF(#REF!="-",0,#REF!)+IF(#REF!="-",0,#REF!)+IF(#REF!="-",0,#REF!)+IF(#REF!="-",0,#REF!)+IF(#REF!="-",0,#REF!)</f>
        <v>#REF!</v>
      </c>
      <c r="AO238" s="14" t="e">
        <f>IF(#REF!="-",0,#REF!)+IF(#REF!="-",0,#REF!)+IF(#REF!="-",0,#REF!)+IF(#REF!="-",0,#REF!)+IF(#REF!="-",0,#REF!)+IF(#REF!="-",0,#REF!)+IF(#REF!="-",0,#REF!)</f>
        <v>#REF!</v>
      </c>
      <c r="AP238" s="14" t="e">
        <f>IF(#REF!="-",0,#REF!)+IF(#REF!="-",0,#REF!)+IF(#REF!="-",0,#REF!)+IF(#REF!="-",0,#REF!)+IF(#REF!="-",0,#REF!)+IF(#REF!="-",0,#REF!)+IF(#REF!="-",0,#REF!)</f>
        <v>#REF!</v>
      </c>
      <c r="AQ238" s="14" t="e">
        <f>IF(#REF!="-",0,#REF!)+IF(#REF!="-",0,#REF!)+IF(#REF!="-",0,#REF!)+IF(#REF!="-",0,#REF!)+IF(#REF!="-",0,#REF!)+IF(#REF!="-",0,#REF!)+IF(#REF!="-",0,#REF!)</f>
        <v>#REF!</v>
      </c>
      <c r="AR238" s="14" t="e">
        <f>IF(#REF!="-",0,#REF!)+IF(#REF!="-",0,#REF!)+IF(#REF!="-",0,#REF!)+IF(#REF!="-",0,#REF!)+IF(#REF!="-",0,#REF!)+IF(#REF!="-",0,#REF!)+IF(#REF!="-",0,#REF!)</f>
        <v>#REF!</v>
      </c>
    </row>
    <row r="239" spans="2:44" s="46" customFormat="1" x14ac:dyDescent="0.3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20">
        <v>0.5</v>
      </c>
      <c r="AF239" s="14" t="e">
        <f t="shared" si="4"/>
        <v>#REF!</v>
      </c>
      <c r="AG239" s="14" t="e">
        <f>IF(#REF!="-",0,#REF!)+IF(#REF!="-",0,#REF!)+IF(#REF!="-",0,#REF!)+IF(#REF!="-",0,#REF!)+IF(#REF!="-",0,#REF!)+IF(#REF!="-",0,#REF!)+IF(#REF!="-",0,#REF!)</f>
        <v>#REF!</v>
      </c>
      <c r="AH239" s="14" t="e">
        <f>IF(#REF!="-",0,#REF!)+IF(#REF!="-",0,#REF!)+IF(#REF!="-",0,#REF!)+IF(#REF!="-",0,#REF!)+IF(#REF!="-",0,#REF!)+IF(#REF!="-",0,#REF!)+IF(#REF!="-",0,#REF!)</f>
        <v>#REF!</v>
      </c>
      <c r="AI239" s="14" t="e">
        <f>IF(#REF!="-",0,#REF!)+IF(#REF!="-",0,#REF!)+IF(#REF!="-",0,#REF!)+IF(#REF!="-",0,#REF!)+IF(#REF!="-",0,#REF!)+IF(#REF!="-",0,#REF!)+IF(#REF!="-",0,#REF!)</f>
        <v>#REF!</v>
      </c>
      <c r="AJ239" s="14" t="e">
        <f>IF(#REF!="-",0,#REF!)+IF(#REF!="-",0,#REF!)+IF(#REF!="-",0,#REF!)+IF(#REF!="-",0,#REF!)+IF(#REF!="-",0,#REF!)+IF(#REF!="-",0,#REF!)+IF(#REF!="-",0,#REF!)</f>
        <v>#REF!</v>
      </c>
      <c r="AK239" s="14" t="e">
        <f>IF(#REF!="-",0,#REF!)+IF(#REF!="-",0,#REF!)+IF(#REF!="-",0,#REF!)+IF(#REF!="-",0,#REF!)+IF(#REF!="-",0,#REF!)+IF(#REF!="-",0,#REF!)+IF(#REF!="-",0,#REF!)</f>
        <v>#REF!</v>
      </c>
      <c r="AL239" s="14" t="e">
        <f>IF(#REF!="-",0,#REF!)+IF(#REF!="-",0,#REF!)+IF(#REF!="-",0,#REF!)+IF(#REF!="-",0,#REF!)+IF(#REF!="-",0,#REF!)+IF(#REF!="-",0,#REF!)+IF(#REF!="-",0,#REF!)</f>
        <v>#REF!</v>
      </c>
      <c r="AM239" s="14" t="e">
        <f>IF(#REF!="-",0,#REF!)+IF(#REF!="-",0,#REF!)+IF(#REF!="-",0,#REF!)+IF(#REF!="-",0,#REF!)+IF(#REF!="-",0,#REF!)+IF(#REF!="-",0,#REF!)+IF(#REF!="-",0,#REF!)</f>
        <v>#REF!</v>
      </c>
      <c r="AN239" s="14" t="e">
        <f>IF(#REF!="-",0,#REF!)+IF(#REF!="-",0,#REF!)+IF(#REF!="-",0,#REF!)+IF(#REF!="-",0,#REF!)+IF(#REF!="-",0,#REF!)+IF(#REF!="-",0,#REF!)+IF(#REF!="-",0,#REF!)</f>
        <v>#REF!</v>
      </c>
      <c r="AO239" s="14" t="e">
        <f>IF(#REF!="-",0,#REF!)+IF(#REF!="-",0,#REF!)+IF(#REF!="-",0,#REF!)+IF(#REF!="-",0,#REF!)+IF(#REF!="-",0,#REF!)+IF(#REF!="-",0,#REF!)+IF(#REF!="-",0,#REF!)</f>
        <v>#REF!</v>
      </c>
      <c r="AP239" s="14" t="e">
        <f>IF(#REF!="-",0,#REF!)+IF(#REF!="-",0,#REF!)+IF(#REF!="-",0,#REF!)+IF(#REF!="-",0,#REF!)+IF(#REF!="-",0,#REF!)+IF(#REF!="-",0,#REF!)+IF(#REF!="-",0,#REF!)</f>
        <v>#REF!</v>
      </c>
      <c r="AQ239" s="14" t="e">
        <f>IF(#REF!="-",0,#REF!)+IF(#REF!="-",0,#REF!)+IF(#REF!="-",0,#REF!)+IF(#REF!="-",0,#REF!)+IF(#REF!="-",0,#REF!)+IF(#REF!="-",0,#REF!)+IF(#REF!="-",0,#REF!)</f>
        <v>#REF!</v>
      </c>
      <c r="AR239" s="14" t="e">
        <f>IF(#REF!="-",0,#REF!)+IF(#REF!="-",0,#REF!)+IF(#REF!="-",0,#REF!)+IF(#REF!="-",0,#REF!)+IF(#REF!="-",0,#REF!)+IF(#REF!="-",0,#REF!)+IF(#REF!="-",0,#REF!)</f>
        <v>#REF!</v>
      </c>
    </row>
    <row r="240" spans="2:44" s="46" customFormat="1" x14ac:dyDescent="0.3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20">
        <v>0.54166666666666663</v>
      </c>
      <c r="AF240" s="14" t="e">
        <f t="shared" si="4"/>
        <v>#REF!</v>
      </c>
      <c r="AG240" s="14" t="e">
        <f>IF(#REF!="-",0,#REF!)+IF(#REF!="-",0,#REF!)+IF(#REF!="-",0,#REF!)+IF(#REF!="-",0,#REF!)+IF(#REF!="-",0,#REF!)+IF(#REF!="-",0,#REF!)+IF(#REF!="-",0,#REF!)</f>
        <v>#REF!</v>
      </c>
      <c r="AH240" s="14" t="e">
        <f>IF(#REF!="-",0,#REF!)+IF(#REF!="-",0,#REF!)+IF(#REF!="-",0,#REF!)+IF(#REF!="-",0,#REF!)+IF(#REF!="-",0,#REF!)+IF(#REF!="-",0,#REF!)+IF(#REF!="-",0,#REF!)</f>
        <v>#REF!</v>
      </c>
      <c r="AI240" s="14" t="e">
        <f>IF(#REF!="-",0,#REF!)+IF(#REF!="-",0,#REF!)+IF(#REF!="-",0,#REF!)+IF(#REF!="-",0,#REF!)+IF(#REF!="-",0,#REF!)+IF(#REF!="-",0,#REF!)+IF(#REF!="-",0,#REF!)</f>
        <v>#REF!</v>
      </c>
      <c r="AJ240" s="14" t="e">
        <f>IF(#REF!="-",0,#REF!)+IF(#REF!="-",0,#REF!)+IF(#REF!="-",0,#REF!)+IF(#REF!="-",0,#REF!)+IF(#REF!="-",0,#REF!)+IF(#REF!="-",0,#REF!)+IF(#REF!="-",0,#REF!)</f>
        <v>#REF!</v>
      </c>
      <c r="AK240" s="14" t="e">
        <f>IF(#REF!="-",0,#REF!)+IF(#REF!="-",0,#REF!)+IF(#REF!="-",0,#REF!)+IF(#REF!="-",0,#REF!)+IF(#REF!="-",0,#REF!)+IF(#REF!="-",0,#REF!)+IF(#REF!="-",0,#REF!)</f>
        <v>#REF!</v>
      </c>
      <c r="AL240" s="14" t="e">
        <f>IF(#REF!="-",0,#REF!)+IF(#REF!="-",0,#REF!)+IF(#REF!="-",0,#REF!)+IF(#REF!="-",0,#REF!)+IF(#REF!="-",0,#REF!)+IF(#REF!="-",0,#REF!)+IF(#REF!="-",0,#REF!)</f>
        <v>#REF!</v>
      </c>
      <c r="AM240" s="14" t="e">
        <f>IF(#REF!="-",0,#REF!)+IF(#REF!="-",0,#REF!)+IF(#REF!="-",0,#REF!)+IF(#REF!="-",0,#REF!)+IF(#REF!="-",0,#REF!)+IF(#REF!="-",0,#REF!)+IF(#REF!="-",0,#REF!)</f>
        <v>#REF!</v>
      </c>
      <c r="AN240" s="14" t="e">
        <f>IF(#REF!="-",0,#REF!)+IF(#REF!="-",0,#REF!)+IF(#REF!="-",0,#REF!)+IF(#REF!="-",0,#REF!)+IF(#REF!="-",0,#REF!)+IF(#REF!="-",0,#REF!)+IF(#REF!="-",0,#REF!)</f>
        <v>#REF!</v>
      </c>
      <c r="AO240" s="14" t="e">
        <f>IF(#REF!="-",0,#REF!)+IF(#REF!="-",0,#REF!)+IF(#REF!="-",0,#REF!)+IF(#REF!="-",0,#REF!)+IF(#REF!="-",0,#REF!)+IF(#REF!="-",0,#REF!)+IF(#REF!="-",0,#REF!)</f>
        <v>#REF!</v>
      </c>
      <c r="AP240" s="14" t="e">
        <f>IF(#REF!="-",0,#REF!)+IF(#REF!="-",0,#REF!)+IF(#REF!="-",0,#REF!)+IF(#REF!="-",0,#REF!)+IF(#REF!="-",0,#REF!)+IF(#REF!="-",0,#REF!)+IF(#REF!="-",0,#REF!)</f>
        <v>#REF!</v>
      </c>
      <c r="AQ240" s="14" t="e">
        <f>IF(#REF!="-",0,#REF!)+IF(#REF!="-",0,#REF!)+IF(#REF!="-",0,#REF!)+IF(#REF!="-",0,#REF!)+IF(#REF!="-",0,#REF!)+IF(#REF!="-",0,#REF!)+IF(#REF!="-",0,#REF!)</f>
        <v>#REF!</v>
      </c>
      <c r="AR240" s="14" t="e">
        <f>IF(#REF!="-",0,#REF!)+IF(#REF!="-",0,#REF!)+IF(#REF!="-",0,#REF!)+IF(#REF!="-",0,#REF!)+IF(#REF!="-",0,#REF!)+IF(#REF!="-",0,#REF!)+IF(#REF!="-",0,#REF!)</f>
        <v>#REF!</v>
      </c>
    </row>
    <row r="241" spans="2:44" s="46" customFormat="1" x14ac:dyDescent="0.3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20">
        <v>0.58333333333333304</v>
      </c>
      <c r="AF241" s="14" t="e">
        <f t="shared" si="4"/>
        <v>#REF!</v>
      </c>
      <c r="AG241" s="14" t="e">
        <f>IF(#REF!="-",0,#REF!)+IF(#REF!="-",0,#REF!)+IF(#REF!="-",0,#REF!)+IF(#REF!="-",0,#REF!)+IF(#REF!="-",0,#REF!)+IF(#REF!="-",0,#REF!)+IF(#REF!="-",0,#REF!)</f>
        <v>#REF!</v>
      </c>
      <c r="AH241" s="14" t="e">
        <f>IF(#REF!="-",0,#REF!)+IF(#REF!="-",0,#REF!)+IF(#REF!="-",0,#REF!)+IF(#REF!="-",0,#REF!)+IF(#REF!="-",0,#REF!)+IF(#REF!="-",0,#REF!)+IF(#REF!="-",0,#REF!)</f>
        <v>#REF!</v>
      </c>
      <c r="AI241" s="14" t="e">
        <f>IF(#REF!="-",0,#REF!)+IF(#REF!="-",0,#REF!)+IF(#REF!="-",0,#REF!)+IF(#REF!="-",0,#REF!)+IF(#REF!="-",0,#REF!)+IF(#REF!="-",0,#REF!)+IF(#REF!="-",0,#REF!)</f>
        <v>#REF!</v>
      </c>
      <c r="AJ241" s="14" t="e">
        <f>IF(#REF!="-",0,#REF!)+IF(#REF!="-",0,#REF!)+IF(#REF!="-",0,#REF!)+IF(#REF!="-",0,#REF!)+IF(#REF!="-",0,#REF!)+IF(#REF!="-",0,#REF!)+IF(#REF!="-",0,#REF!)</f>
        <v>#REF!</v>
      </c>
      <c r="AK241" s="14" t="e">
        <f>IF(#REF!="-",0,#REF!)+IF(#REF!="-",0,#REF!)+IF(#REF!="-",0,#REF!)+IF(#REF!="-",0,#REF!)+IF(#REF!="-",0,#REF!)+IF(#REF!="-",0,#REF!)+IF(#REF!="-",0,#REF!)</f>
        <v>#REF!</v>
      </c>
      <c r="AL241" s="14" t="e">
        <f>IF(#REF!="-",0,#REF!)+IF(#REF!="-",0,#REF!)+IF(#REF!="-",0,#REF!)+IF(#REF!="-",0,#REF!)+IF(#REF!="-",0,#REF!)+IF(#REF!="-",0,#REF!)+IF(#REF!="-",0,#REF!)</f>
        <v>#REF!</v>
      </c>
      <c r="AM241" s="14" t="e">
        <f>IF(#REF!="-",0,#REF!)+IF(#REF!="-",0,#REF!)+IF(#REF!="-",0,#REF!)+IF(#REF!="-",0,#REF!)+IF(#REF!="-",0,#REF!)+IF(#REF!="-",0,#REF!)+IF(#REF!="-",0,#REF!)</f>
        <v>#REF!</v>
      </c>
      <c r="AN241" s="14" t="e">
        <f>IF(#REF!="-",0,#REF!)+IF(#REF!="-",0,#REF!)+IF(#REF!="-",0,#REF!)+IF(#REF!="-",0,#REF!)+IF(#REF!="-",0,#REF!)+IF(#REF!="-",0,#REF!)+IF(#REF!="-",0,#REF!)</f>
        <v>#REF!</v>
      </c>
      <c r="AO241" s="14" t="e">
        <f>IF(#REF!="-",0,#REF!)+IF(#REF!="-",0,#REF!)+IF(#REF!="-",0,#REF!)+IF(#REF!="-",0,#REF!)+IF(#REF!="-",0,#REF!)+IF(#REF!="-",0,#REF!)+IF(#REF!="-",0,#REF!)</f>
        <v>#REF!</v>
      </c>
      <c r="AP241" s="14" t="e">
        <f>IF(#REF!="-",0,#REF!)+IF(#REF!="-",0,#REF!)+IF(#REF!="-",0,#REF!)+IF(#REF!="-",0,#REF!)+IF(#REF!="-",0,#REF!)+IF(#REF!="-",0,#REF!)+IF(#REF!="-",0,#REF!)</f>
        <v>#REF!</v>
      </c>
      <c r="AQ241" s="14" t="e">
        <f>IF(#REF!="-",0,#REF!)+IF(#REF!="-",0,#REF!)+IF(#REF!="-",0,#REF!)+IF(#REF!="-",0,#REF!)+IF(#REF!="-",0,#REF!)+IF(#REF!="-",0,#REF!)+IF(#REF!="-",0,#REF!)</f>
        <v>#REF!</v>
      </c>
      <c r="AR241" s="14" t="e">
        <f>IF(#REF!="-",0,#REF!)+IF(#REF!="-",0,#REF!)+IF(#REF!="-",0,#REF!)+IF(#REF!="-",0,#REF!)+IF(#REF!="-",0,#REF!)+IF(#REF!="-",0,#REF!)+IF(#REF!="-",0,#REF!)</f>
        <v>#REF!</v>
      </c>
    </row>
    <row r="242" spans="2:44" s="46" customFormat="1" x14ac:dyDescent="0.3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20">
        <v>0.625</v>
      </c>
      <c r="AF242" s="14" t="e">
        <f t="shared" si="4"/>
        <v>#REF!</v>
      </c>
      <c r="AG242" s="14" t="e">
        <f>IF(#REF!="-",0,#REF!)+IF(#REF!="-",0,#REF!)+IF(#REF!="-",0,#REF!)+IF(#REF!="-",0,#REF!)+IF(#REF!="-",0,#REF!)+IF(#REF!="-",0,#REF!)+IF(#REF!="-",0,#REF!)</f>
        <v>#REF!</v>
      </c>
      <c r="AH242" s="14" t="e">
        <f>IF(#REF!="-",0,#REF!)+IF(#REF!="-",0,#REF!)+IF(#REF!="-",0,#REF!)+IF(#REF!="-",0,#REF!)+IF(#REF!="-",0,#REF!)+IF(#REF!="-",0,#REF!)+IF(#REF!="-",0,#REF!)</f>
        <v>#REF!</v>
      </c>
      <c r="AI242" s="14" t="e">
        <f>IF(#REF!="-",0,#REF!)+IF(#REF!="-",0,#REF!)+IF(#REF!="-",0,#REF!)+IF(#REF!="-",0,#REF!)+IF(#REF!="-",0,#REF!)+IF(#REF!="-",0,#REF!)+IF(#REF!="-",0,#REF!)</f>
        <v>#REF!</v>
      </c>
      <c r="AJ242" s="14" t="e">
        <f>IF(#REF!="-",0,#REF!)+IF(#REF!="-",0,#REF!)+IF(#REF!="-",0,#REF!)+IF(#REF!="-",0,#REF!)+IF(#REF!="-",0,#REF!)+IF(#REF!="-",0,#REF!)+IF(#REF!="-",0,#REF!)</f>
        <v>#REF!</v>
      </c>
      <c r="AK242" s="14" t="e">
        <f>IF(#REF!="-",0,#REF!)+IF(#REF!="-",0,#REF!)+IF(#REF!="-",0,#REF!)+IF(#REF!="-",0,#REF!)+IF(#REF!="-",0,#REF!)+IF(#REF!="-",0,#REF!)+IF(#REF!="-",0,#REF!)</f>
        <v>#REF!</v>
      </c>
      <c r="AL242" s="14" t="e">
        <f>IF(#REF!="-",0,#REF!)+IF(#REF!="-",0,#REF!)+IF(#REF!="-",0,#REF!)+IF(#REF!="-",0,#REF!)+IF(#REF!="-",0,#REF!)+IF(#REF!="-",0,#REF!)+IF(#REF!="-",0,#REF!)</f>
        <v>#REF!</v>
      </c>
      <c r="AM242" s="14" t="e">
        <f>IF(#REF!="-",0,#REF!)+IF(#REF!="-",0,#REF!)+IF(#REF!="-",0,#REF!)+IF(#REF!="-",0,#REF!)+IF(#REF!="-",0,#REF!)+IF(#REF!="-",0,#REF!)+IF(#REF!="-",0,#REF!)</f>
        <v>#REF!</v>
      </c>
      <c r="AN242" s="14" t="e">
        <f>IF(#REF!="-",0,#REF!)+IF(#REF!="-",0,#REF!)+IF(#REF!="-",0,#REF!)+IF(#REF!="-",0,#REF!)+IF(#REF!="-",0,#REF!)+IF(#REF!="-",0,#REF!)+IF(#REF!="-",0,#REF!)</f>
        <v>#REF!</v>
      </c>
      <c r="AO242" s="14" t="e">
        <f>IF(#REF!="-",0,#REF!)+IF(#REF!="-",0,#REF!)+IF(#REF!="-",0,#REF!)+IF(#REF!="-",0,#REF!)+IF(#REF!="-",0,#REF!)+IF(#REF!="-",0,#REF!)+IF(#REF!="-",0,#REF!)</f>
        <v>#REF!</v>
      </c>
      <c r="AP242" s="14" t="e">
        <f>IF(#REF!="-",0,#REF!)+IF(#REF!="-",0,#REF!)+IF(#REF!="-",0,#REF!)+IF(#REF!="-",0,#REF!)+IF(#REF!="-",0,#REF!)+IF(#REF!="-",0,#REF!)+IF(#REF!="-",0,#REF!)</f>
        <v>#REF!</v>
      </c>
      <c r="AQ242" s="14" t="e">
        <f>IF(#REF!="-",0,#REF!)+IF(#REF!="-",0,#REF!)+IF(#REF!="-",0,#REF!)+IF(#REF!="-",0,#REF!)+IF(#REF!="-",0,#REF!)+IF(#REF!="-",0,#REF!)+IF(#REF!="-",0,#REF!)</f>
        <v>#REF!</v>
      </c>
      <c r="AR242" s="14" t="e">
        <f>IF(#REF!="-",0,#REF!)+IF(#REF!="-",0,#REF!)+IF(#REF!="-",0,#REF!)+IF(#REF!="-",0,#REF!)+IF(#REF!="-",0,#REF!)+IF(#REF!="-",0,#REF!)+IF(#REF!="-",0,#REF!)</f>
        <v>#REF!</v>
      </c>
    </row>
    <row r="243" spans="2:44" s="46" customFormat="1" x14ac:dyDescent="0.3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20">
        <v>0.66666666666666663</v>
      </c>
      <c r="AF243" s="14" t="e">
        <f t="shared" si="4"/>
        <v>#REF!</v>
      </c>
      <c r="AG243" s="14" t="e">
        <f>IF(#REF!="-",0,#REF!)+IF(#REF!="-",0,#REF!)+IF(#REF!="-",0,#REF!)+IF(#REF!="-",0,#REF!)+IF(#REF!="-",0,#REF!)+IF(#REF!="-",0,#REF!)+IF(#REF!="-",0,#REF!)</f>
        <v>#REF!</v>
      </c>
      <c r="AH243" s="14" t="e">
        <f>IF(#REF!="-",0,#REF!)+IF(#REF!="-",0,#REF!)+IF(#REF!="-",0,#REF!)+IF(#REF!="-",0,#REF!)+IF(#REF!="-",0,#REF!)+IF(#REF!="-",0,#REF!)+IF(#REF!="-",0,#REF!)</f>
        <v>#REF!</v>
      </c>
      <c r="AI243" s="14" t="e">
        <f>IF(#REF!="-",0,#REF!)+IF(#REF!="-",0,#REF!)+IF(#REF!="-",0,#REF!)+IF(#REF!="-",0,#REF!)+IF(#REF!="-",0,#REF!)+IF(#REF!="-",0,#REF!)+IF(#REF!="-",0,#REF!)</f>
        <v>#REF!</v>
      </c>
      <c r="AJ243" s="14" t="e">
        <f>IF(#REF!="-",0,#REF!)+IF(#REF!="-",0,#REF!)+IF(#REF!="-",0,#REF!)+IF(#REF!="-",0,#REF!)+IF(#REF!="-",0,#REF!)+IF(#REF!="-",0,#REF!)+IF(#REF!="-",0,#REF!)</f>
        <v>#REF!</v>
      </c>
      <c r="AK243" s="14" t="e">
        <f>IF(#REF!="-",0,#REF!)+IF(#REF!="-",0,#REF!)+IF(#REF!="-",0,#REF!)+IF(#REF!="-",0,#REF!)+IF(#REF!="-",0,#REF!)+IF(#REF!="-",0,#REF!)+IF(#REF!="-",0,#REF!)</f>
        <v>#REF!</v>
      </c>
      <c r="AL243" s="14" t="e">
        <f>IF(#REF!="-",0,#REF!)+IF(#REF!="-",0,#REF!)+IF(#REF!="-",0,#REF!)+IF(#REF!="-",0,#REF!)+IF(#REF!="-",0,#REF!)+IF(#REF!="-",0,#REF!)+IF(#REF!="-",0,#REF!)</f>
        <v>#REF!</v>
      </c>
      <c r="AM243" s="14" t="e">
        <f>IF(#REF!="-",0,#REF!)+IF(#REF!="-",0,#REF!)+IF(#REF!="-",0,#REF!)+IF(#REF!="-",0,#REF!)+IF(#REF!="-",0,#REF!)+IF(#REF!="-",0,#REF!)+IF(#REF!="-",0,#REF!)</f>
        <v>#REF!</v>
      </c>
      <c r="AN243" s="14" t="e">
        <f>IF(#REF!="-",0,#REF!)+IF(#REF!="-",0,#REF!)+IF(#REF!="-",0,#REF!)+IF(#REF!="-",0,#REF!)+IF(#REF!="-",0,#REF!)+IF(#REF!="-",0,#REF!)+IF(#REF!="-",0,#REF!)</f>
        <v>#REF!</v>
      </c>
      <c r="AO243" s="14" t="e">
        <f>IF(#REF!="-",0,#REF!)+IF(#REF!="-",0,#REF!)+IF(#REF!="-",0,#REF!)+IF(#REF!="-",0,#REF!)+IF(#REF!="-",0,#REF!)+IF(#REF!="-",0,#REF!)+IF(#REF!="-",0,#REF!)</f>
        <v>#REF!</v>
      </c>
      <c r="AP243" s="14" t="e">
        <f>IF(#REF!="-",0,#REF!)+IF(#REF!="-",0,#REF!)+IF(#REF!="-",0,#REF!)+IF(#REF!="-",0,#REF!)+IF(#REF!="-",0,#REF!)+IF(#REF!="-",0,#REF!)+IF(#REF!="-",0,#REF!)</f>
        <v>#REF!</v>
      </c>
      <c r="AQ243" s="14" t="e">
        <f>IF(#REF!="-",0,#REF!)+IF(#REF!="-",0,#REF!)+IF(#REF!="-",0,#REF!)+IF(#REF!="-",0,#REF!)+IF(#REF!="-",0,#REF!)+IF(#REF!="-",0,#REF!)+IF(#REF!="-",0,#REF!)</f>
        <v>#REF!</v>
      </c>
      <c r="AR243" s="14" t="e">
        <f>IF(#REF!="-",0,#REF!)+IF(#REF!="-",0,#REF!)+IF(#REF!="-",0,#REF!)+IF(#REF!="-",0,#REF!)+IF(#REF!="-",0,#REF!)+IF(#REF!="-",0,#REF!)+IF(#REF!="-",0,#REF!)</f>
        <v>#REF!</v>
      </c>
    </row>
    <row r="244" spans="2:44" s="46" customFormat="1" x14ac:dyDescent="0.3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20">
        <v>0.70833333333333304</v>
      </c>
      <c r="AF244" s="14" t="e">
        <f t="shared" si="4"/>
        <v>#REF!</v>
      </c>
      <c r="AG244" s="14" t="e">
        <f>IF(#REF!="-",0,#REF!)+IF(#REF!="-",0,#REF!)+IF(#REF!="-",0,#REF!)+IF(#REF!="-",0,#REF!)+IF(#REF!="-",0,#REF!)+IF(#REF!="-",0,#REF!)+IF(#REF!="-",0,#REF!)</f>
        <v>#REF!</v>
      </c>
      <c r="AH244" s="14" t="e">
        <f>IF(#REF!="-",0,#REF!)+IF(#REF!="-",0,#REF!)+IF(#REF!="-",0,#REF!)+IF(#REF!="-",0,#REF!)+IF(#REF!="-",0,#REF!)+IF(#REF!="-",0,#REF!)+IF(#REF!="-",0,#REF!)</f>
        <v>#REF!</v>
      </c>
      <c r="AI244" s="14" t="e">
        <f>IF(#REF!="-",0,#REF!)+IF(#REF!="-",0,#REF!)+IF(#REF!="-",0,#REF!)+IF(#REF!="-",0,#REF!)+IF(#REF!="-",0,#REF!)+IF(#REF!="-",0,#REF!)+IF(#REF!="-",0,#REF!)</f>
        <v>#REF!</v>
      </c>
      <c r="AJ244" s="14" t="e">
        <f>IF(#REF!="-",0,#REF!)+IF(#REF!="-",0,#REF!)+IF(#REF!="-",0,#REF!)+IF(#REF!="-",0,#REF!)+IF(#REF!="-",0,#REF!)+IF(#REF!="-",0,#REF!)+IF(#REF!="-",0,#REF!)</f>
        <v>#REF!</v>
      </c>
      <c r="AK244" s="14" t="e">
        <f>IF(#REF!="-",0,#REF!)+IF(#REF!="-",0,#REF!)+IF(#REF!="-",0,#REF!)+IF(#REF!="-",0,#REF!)+IF(#REF!="-",0,#REF!)+IF(#REF!="-",0,#REF!)+IF(#REF!="-",0,#REF!)</f>
        <v>#REF!</v>
      </c>
      <c r="AL244" s="14" t="e">
        <f>IF(#REF!="-",0,#REF!)+IF(#REF!="-",0,#REF!)+IF(#REF!="-",0,#REF!)+IF(#REF!="-",0,#REF!)+IF(#REF!="-",0,#REF!)+IF(#REF!="-",0,#REF!)+IF(#REF!="-",0,#REF!)</f>
        <v>#REF!</v>
      </c>
      <c r="AM244" s="14" t="e">
        <f>IF(#REF!="-",0,#REF!)+IF(#REF!="-",0,#REF!)+IF(#REF!="-",0,#REF!)+IF(#REF!="-",0,#REF!)+IF(#REF!="-",0,#REF!)+IF(#REF!="-",0,#REF!)+IF(#REF!="-",0,#REF!)</f>
        <v>#REF!</v>
      </c>
      <c r="AN244" s="14" t="e">
        <f>IF(#REF!="-",0,#REF!)+IF(#REF!="-",0,#REF!)+IF(#REF!="-",0,#REF!)+IF(#REF!="-",0,#REF!)+IF(#REF!="-",0,#REF!)+IF(#REF!="-",0,#REF!)+IF(#REF!="-",0,#REF!)</f>
        <v>#REF!</v>
      </c>
      <c r="AO244" s="14" t="e">
        <f>IF(#REF!="-",0,#REF!)+IF(#REF!="-",0,#REF!)+IF(#REF!="-",0,#REF!)+IF(#REF!="-",0,#REF!)+IF(#REF!="-",0,#REF!)+IF(#REF!="-",0,#REF!)+IF(#REF!="-",0,#REF!)</f>
        <v>#REF!</v>
      </c>
      <c r="AP244" s="14" t="e">
        <f>IF(#REF!="-",0,#REF!)+IF(#REF!="-",0,#REF!)+IF(#REF!="-",0,#REF!)+IF(#REF!="-",0,#REF!)+IF(#REF!="-",0,#REF!)+IF(#REF!="-",0,#REF!)+IF(#REF!="-",0,#REF!)</f>
        <v>#REF!</v>
      </c>
      <c r="AQ244" s="14" t="e">
        <f>IF(#REF!="-",0,#REF!)+IF(#REF!="-",0,#REF!)+IF(#REF!="-",0,#REF!)+IF(#REF!="-",0,#REF!)+IF(#REF!="-",0,#REF!)+IF(#REF!="-",0,#REF!)+IF(#REF!="-",0,#REF!)</f>
        <v>#REF!</v>
      </c>
      <c r="AR244" s="14" t="e">
        <f>IF(#REF!="-",0,#REF!)+IF(#REF!="-",0,#REF!)+IF(#REF!="-",0,#REF!)+IF(#REF!="-",0,#REF!)+IF(#REF!="-",0,#REF!)+IF(#REF!="-",0,#REF!)+IF(#REF!="-",0,#REF!)</f>
        <v>#REF!</v>
      </c>
    </row>
    <row r="245" spans="2:44" s="46" customFormat="1" x14ac:dyDescent="0.3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20">
        <v>0.75</v>
      </c>
      <c r="AF245" s="14" t="e">
        <f t="shared" si="4"/>
        <v>#REF!</v>
      </c>
      <c r="AG245" s="14" t="e">
        <f>IF(#REF!="-",0,#REF!)+IF(#REF!="-",0,#REF!)+IF(#REF!="-",0,#REF!)+IF(#REF!="-",0,#REF!)+IF(#REF!="-",0,#REF!)+IF(#REF!="-",0,#REF!)+IF(#REF!="-",0,#REF!)</f>
        <v>#REF!</v>
      </c>
      <c r="AH245" s="14" t="e">
        <f>IF(#REF!="-",0,#REF!)+IF(#REF!="-",0,#REF!)+IF(#REF!="-",0,#REF!)+IF(#REF!="-",0,#REF!)+IF(#REF!="-",0,#REF!)+IF(#REF!="-",0,#REF!)+IF(#REF!="-",0,#REF!)</f>
        <v>#REF!</v>
      </c>
      <c r="AI245" s="14" t="e">
        <f>IF(#REF!="-",0,#REF!)+IF(#REF!="-",0,#REF!)+IF(#REF!="-",0,#REF!)+IF(#REF!="-",0,#REF!)+IF(#REF!="-",0,#REF!)+IF(#REF!="-",0,#REF!)+IF(#REF!="-",0,#REF!)</f>
        <v>#REF!</v>
      </c>
      <c r="AJ245" s="14" t="e">
        <f>IF(#REF!="-",0,#REF!)+IF(#REF!="-",0,#REF!)+IF(#REF!="-",0,#REF!)+IF(#REF!="-",0,#REF!)+IF(#REF!="-",0,#REF!)+IF(#REF!="-",0,#REF!)+IF(#REF!="-",0,#REF!)</f>
        <v>#REF!</v>
      </c>
      <c r="AK245" s="14" t="e">
        <f>IF(#REF!="-",0,#REF!)+IF(#REF!="-",0,#REF!)+IF(#REF!="-",0,#REF!)+IF(#REF!="-",0,#REF!)+IF(#REF!="-",0,#REF!)+IF(#REF!="-",0,#REF!)+IF(#REF!="-",0,#REF!)</f>
        <v>#REF!</v>
      </c>
      <c r="AL245" s="14" t="e">
        <f>IF(#REF!="-",0,#REF!)+IF(#REF!="-",0,#REF!)+IF(#REF!="-",0,#REF!)+IF(#REF!="-",0,#REF!)+IF(#REF!="-",0,#REF!)+IF(#REF!="-",0,#REF!)+IF(#REF!="-",0,#REF!)</f>
        <v>#REF!</v>
      </c>
      <c r="AM245" s="14" t="e">
        <f>IF(#REF!="-",0,#REF!)+IF(#REF!="-",0,#REF!)+IF(#REF!="-",0,#REF!)+IF(#REF!="-",0,#REF!)+IF(#REF!="-",0,#REF!)+IF(#REF!="-",0,#REF!)+IF(#REF!="-",0,#REF!)</f>
        <v>#REF!</v>
      </c>
      <c r="AN245" s="14" t="e">
        <f>IF(#REF!="-",0,#REF!)+IF(#REF!="-",0,#REF!)+IF(#REF!="-",0,#REF!)+IF(#REF!="-",0,#REF!)+IF(#REF!="-",0,#REF!)+IF(#REF!="-",0,#REF!)+IF(#REF!="-",0,#REF!)</f>
        <v>#REF!</v>
      </c>
      <c r="AO245" s="14" t="e">
        <f>IF(#REF!="-",0,#REF!)+IF(#REF!="-",0,#REF!)+IF(#REF!="-",0,#REF!)+IF(#REF!="-",0,#REF!)+IF(#REF!="-",0,#REF!)+IF(#REF!="-",0,#REF!)+IF(#REF!="-",0,#REF!)</f>
        <v>#REF!</v>
      </c>
      <c r="AP245" s="14" t="e">
        <f>IF(#REF!="-",0,#REF!)+IF(#REF!="-",0,#REF!)+IF(#REF!="-",0,#REF!)+IF(#REF!="-",0,#REF!)+IF(#REF!="-",0,#REF!)+IF(#REF!="-",0,#REF!)+IF(#REF!="-",0,#REF!)</f>
        <v>#REF!</v>
      </c>
      <c r="AQ245" s="14" t="e">
        <f>IF(#REF!="-",0,#REF!)+IF(#REF!="-",0,#REF!)+IF(#REF!="-",0,#REF!)+IF(#REF!="-",0,#REF!)+IF(#REF!="-",0,#REF!)+IF(#REF!="-",0,#REF!)+IF(#REF!="-",0,#REF!)</f>
        <v>#REF!</v>
      </c>
      <c r="AR245" s="14" t="e">
        <f>IF(#REF!="-",0,#REF!)+IF(#REF!="-",0,#REF!)+IF(#REF!="-",0,#REF!)+IF(#REF!="-",0,#REF!)+IF(#REF!="-",0,#REF!)+IF(#REF!="-",0,#REF!)+IF(#REF!="-",0,#REF!)</f>
        <v>#REF!</v>
      </c>
    </row>
    <row r="246" spans="2:44" s="46" customFormat="1" x14ac:dyDescent="0.3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20">
        <v>0.79166666666666663</v>
      </c>
      <c r="AF246" s="14" t="e">
        <f t="shared" si="4"/>
        <v>#REF!</v>
      </c>
      <c r="AG246" s="14" t="e">
        <f>IF(#REF!="-",0,#REF!)+IF(#REF!="-",0,#REF!)+IF(#REF!="-",0,#REF!)+IF(#REF!="-",0,#REF!)+IF(#REF!="-",0,#REF!)+IF(#REF!="-",0,#REF!)+IF(#REF!="-",0,#REF!)</f>
        <v>#REF!</v>
      </c>
      <c r="AH246" s="14" t="e">
        <f>IF(#REF!="-",0,#REF!)+IF(#REF!="-",0,#REF!)+IF(#REF!="-",0,#REF!)+IF(#REF!="-",0,#REF!)+IF(#REF!="-",0,#REF!)+IF(#REF!="-",0,#REF!)+IF(#REF!="-",0,#REF!)</f>
        <v>#REF!</v>
      </c>
      <c r="AI246" s="14" t="e">
        <f>IF(#REF!="-",0,#REF!)+IF(#REF!="-",0,#REF!)+IF(#REF!="-",0,#REF!)+IF(#REF!="-",0,#REF!)+IF(#REF!="-",0,#REF!)+IF(#REF!="-",0,#REF!)+IF(#REF!="-",0,#REF!)</f>
        <v>#REF!</v>
      </c>
      <c r="AJ246" s="14" t="e">
        <f>IF(#REF!="-",0,#REF!)+IF(#REF!="-",0,#REF!)+IF(#REF!="-",0,#REF!)+IF(#REF!="-",0,#REF!)+IF(#REF!="-",0,#REF!)+IF(#REF!="-",0,#REF!)+IF(#REF!="-",0,#REF!)</f>
        <v>#REF!</v>
      </c>
      <c r="AK246" s="14" t="e">
        <f>IF(#REF!="-",0,#REF!)+IF(#REF!="-",0,#REF!)+IF(#REF!="-",0,#REF!)+IF(#REF!="-",0,#REF!)+IF(#REF!="-",0,#REF!)+IF(#REF!="-",0,#REF!)+IF(#REF!="-",0,#REF!)</f>
        <v>#REF!</v>
      </c>
      <c r="AL246" s="14" t="e">
        <f>IF(#REF!="-",0,#REF!)+IF(#REF!="-",0,#REF!)+IF(#REF!="-",0,#REF!)+IF(#REF!="-",0,#REF!)+IF(#REF!="-",0,#REF!)+IF(#REF!="-",0,#REF!)+IF(#REF!="-",0,#REF!)</f>
        <v>#REF!</v>
      </c>
      <c r="AM246" s="14" t="e">
        <f>IF(#REF!="-",0,#REF!)+IF(#REF!="-",0,#REF!)+IF(#REF!="-",0,#REF!)+IF(#REF!="-",0,#REF!)+IF(#REF!="-",0,#REF!)+IF(#REF!="-",0,#REF!)+IF(#REF!="-",0,#REF!)</f>
        <v>#REF!</v>
      </c>
      <c r="AN246" s="14" t="e">
        <f>IF(#REF!="-",0,#REF!)+IF(#REF!="-",0,#REF!)+IF(#REF!="-",0,#REF!)+IF(#REF!="-",0,#REF!)+IF(#REF!="-",0,#REF!)+IF(#REF!="-",0,#REF!)+IF(#REF!="-",0,#REF!)</f>
        <v>#REF!</v>
      </c>
      <c r="AO246" s="14" t="e">
        <f>IF(#REF!="-",0,#REF!)+IF(#REF!="-",0,#REF!)+IF(#REF!="-",0,#REF!)+IF(#REF!="-",0,#REF!)+IF(#REF!="-",0,#REF!)+IF(#REF!="-",0,#REF!)+IF(#REF!="-",0,#REF!)</f>
        <v>#REF!</v>
      </c>
      <c r="AP246" s="14" t="e">
        <f>IF(#REF!="-",0,#REF!)+IF(#REF!="-",0,#REF!)+IF(#REF!="-",0,#REF!)+IF(#REF!="-",0,#REF!)+IF(#REF!="-",0,#REF!)+IF(#REF!="-",0,#REF!)+IF(#REF!="-",0,#REF!)</f>
        <v>#REF!</v>
      </c>
      <c r="AQ246" s="14" t="e">
        <f>IF(#REF!="-",0,#REF!)+IF(#REF!="-",0,#REF!)+IF(#REF!="-",0,#REF!)+IF(#REF!="-",0,#REF!)+IF(#REF!="-",0,#REF!)+IF(#REF!="-",0,#REF!)+IF(#REF!="-",0,#REF!)</f>
        <v>#REF!</v>
      </c>
      <c r="AR246" s="14" t="e">
        <f>IF(#REF!="-",0,#REF!)+IF(#REF!="-",0,#REF!)+IF(#REF!="-",0,#REF!)+IF(#REF!="-",0,#REF!)+IF(#REF!="-",0,#REF!)+IF(#REF!="-",0,#REF!)+IF(#REF!="-",0,#REF!)</f>
        <v>#REF!</v>
      </c>
    </row>
    <row r="247" spans="2:44" s="46" customFormat="1" x14ac:dyDescent="0.3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20">
        <v>0.83333333333333304</v>
      </c>
      <c r="AF247" s="14" t="e">
        <f t="shared" si="4"/>
        <v>#REF!</v>
      </c>
      <c r="AG247" s="14" t="e">
        <f>IF(#REF!="-",0,#REF!)+IF(#REF!="-",0,#REF!)+IF(#REF!="-",0,#REF!)+IF(#REF!="-",0,#REF!)+IF(#REF!="-",0,#REF!)+IF(#REF!="-",0,#REF!)+IF(#REF!="-",0,#REF!)</f>
        <v>#REF!</v>
      </c>
      <c r="AH247" s="14" t="e">
        <f>IF(#REF!="-",0,#REF!)+IF(#REF!="-",0,#REF!)+IF(#REF!="-",0,#REF!)+IF(#REF!="-",0,#REF!)+IF(#REF!="-",0,#REF!)+IF(#REF!="-",0,#REF!)+IF(#REF!="-",0,#REF!)</f>
        <v>#REF!</v>
      </c>
      <c r="AI247" s="14" t="e">
        <f>IF(#REF!="-",0,#REF!)+IF(#REF!="-",0,#REF!)+IF(#REF!="-",0,#REF!)+IF(#REF!="-",0,#REF!)+IF(#REF!="-",0,#REF!)+IF(#REF!="-",0,#REF!)+IF(#REF!="-",0,#REF!)</f>
        <v>#REF!</v>
      </c>
      <c r="AJ247" s="14" t="e">
        <f>IF(#REF!="-",0,#REF!)+IF(#REF!="-",0,#REF!)+IF(#REF!="-",0,#REF!)+IF(#REF!="-",0,#REF!)+IF(#REF!="-",0,#REF!)+IF(#REF!="-",0,#REF!)+IF(#REF!="-",0,#REF!)</f>
        <v>#REF!</v>
      </c>
      <c r="AK247" s="14" t="e">
        <f>IF(#REF!="-",0,#REF!)+IF(#REF!="-",0,#REF!)+IF(#REF!="-",0,#REF!)+IF(#REF!="-",0,#REF!)+IF(#REF!="-",0,#REF!)+IF(#REF!="-",0,#REF!)+IF(#REF!="-",0,#REF!)</f>
        <v>#REF!</v>
      </c>
      <c r="AL247" s="14" t="e">
        <f>IF(#REF!="-",0,#REF!)+IF(#REF!="-",0,#REF!)+IF(#REF!="-",0,#REF!)+IF(#REF!="-",0,#REF!)+IF(#REF!="-",0,#REF!)+IF(#REF!="-",0,#REF!)+IF(#REF!="-",0,#REF!)</f>
        <v>#REF!</v>
      </c>
      <c r="AM247" s="14" t="e">
        <f>IF(#REF!="-",0,#REF!)+IF(#REF!="-",0,#REF!)+IF(#REF!="-",0,#REF!)+IF(#REF!="-",0,#REF!)+IF(#REF!="-",0,#REF!)+IF(#REF!="-",0,#REF!)+IF(#REF!="-",0,#REF!)</f>
        <v>#REF!</v>
      </c>
      <c r="AN247" s="14" t="e">
        <f>IF(#REF!="-",0,#REF!)+IF(#REF!="-",0,#REF!)+IF(#REF!="-",0,#REF!)+IF(#REF!="-",0,#REF!)+IF(#REF!="-",0,#REF!)+IF(#REF!="-",0,#REF!)+IF(#REF!="-",0,#REF!)</f>
        <v>#REF!</v>
      </c>
      <c r="AO247" s="14" t="e">
        <f>IF(#REF!="-",0,#REF!)+IF(#REF!="-",0,#REF!)+IF(#REF!="-",0,#REF!)+IF(#REF!="-",0,#REF!)+IF(#REF!="-",0,#REF!)+IF(#REF!="-",0,#REF!)+IF(#REF!="-",0,#REF!)</f>
        <v>#REF!</v>
      </c>
      <c r="AP247" s="14" t="e">
        <f>IF(#REF!="-",0,#REF!)+IF(#REF!="-",0,#REF!)+IF(#REF!="-",0,#REF!)+IF(#REF!="-",0,#REF!)+IF(#REF!="-",0,#REF!)+IF(#REF!="-",0,#REF!)+IF(#REF!="-",0,#REF!)</f>
        <v>#REF!</v>
      </c>
      <c r="AQ247" s="14" t="e">
        <f>IF(#REF!="-",0,#REF!)+IF(#REF!="-",0,#REF!)+IF(#REF!="-",0,#REF!)+IF(#REF!="-",0,#REF!)+IF(#REF!="-",0,#REF!)+IF(#REF!="-",0,#REF!)+IF(#REF!="-",0,#REF!)</f>
        <v>#REF!</v>
      </c>
      <c r="AR247" s="14" t="e">
        <f>IF(#REF!="-",0,#REF!)+IF(#REF!="-",0,#REF!)+IF(#REF!="-",0,#REF!)+IF(#REF!="-",0,#REF!)+IF(#REF!="-",0,#REF!)+IF(#REF!="-",0,#REF!)+IF(#REF!="-",0,#REF!)</f>
        <v>#REF!</v>
      </c>
    </row>
    <row r="248" spans="2:44" s="46" customFormat="1" x14ac:dyDescent="0.3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20">
        <v>0.875</v>
      </c>
      <c r="AF248" s="14" t="e">
        <f t="shared" si="4"/>
        <v>#REF!</v>
      </c>
      <c r="AG248" s="14" t="e">
        <f>IF(#REF!="-",0,#REF!)+IF(#REF!="-",0,#REF!)+IF(#REF!="-",0,#REF!)+IF(#REF!="-",0,#REF!)+IF(#REF!="-",0,#REF!)+IF(#REF!="-",0,#REF!)+IF(#REF!="-",0,#REF!)</f>
        <v>#REF!</v>
      </c>
      <c r="AH248" s="14" t="e">
        <f>IF(#REF!="-",0,#REF!)+IF(#REF!="-",0,#REF!)+IF(#REF!="-",0,#REF!)+IF(#REF!="-",0,#REF!)+IF(#REF!="-",0,#REF!)+IF(#REF!="-",0,#REF!)+IF(#REF!="-",0,#REF!)</f>
        <v>#REF!</v>
      </c>
      <c r="AI248" s="14" t="e">
        <f>IF(#REF!="-",0,#REF!)+IF(#REF!="-",0,#REF!)+IF(#REF!="-",0,#REF!)+IF(#REF!="-",0,#REF!)+IF(#REF!="-",0,#REF!)+IF(#REF!="-",0,#REF!)+IF(#REF!="-",0,#REF!)</f>
        <v>#REF!</v>
      </c>
      <c r="AJ248" s="14" t="e">
        <f>IF(#REF!="-",0,#REF!)+IF(#REF!="-",0,#REF!)+IF(#REF!="-",0,#REF!)+IF(#REF!="-",0,#REF!)+IF(#REF!="-",0,#REF!)+IF(#REF!="-",0,#REF!)+IF(#REF!="-",0,#REF!)</f>
        <v>#REF!</v>
      </c>
      <c r="AK248" s="14" t="e">
        <f>IF(#REF!="-",0,#REF!)+IF(#REF!="-",0,#REF!)+IF(#REF!="-",0,#REF!)+IF(#REF!="-",0,#REF!)+IF(#REF!="-",0,#REF!)+IF(#REF!="-",0,#REF!)+IF(#REF!="-",0,#REF!)</f>
        <v>#REF!</v>
      </c>
      <c r="AL248" s="14" t="e">
        <f>IF(#REF!="-",0,#REF!)+IF(#REF!="-",0,#REF!)+IF(#REF!="-",0,#REF!)+IF(#REF!="-",0,#REF!)+IF(#REF!="-",0,#REF!)+IF(#REF!="-",0,#REF!)+IF(#REF!="-",0,#REF!)</f>
        <v>#REF!</v>
      </c>
      <c r="AM248" s="14" t="e">
        <f>IF(#REF!="-",0,#REF!)+IF(#REF!="-",0,#REF!)+IF(#REF!="-",0,#REF!)+IF(#REF!="-",0,#REF!)+IF(#REF!="-",0,#REF!)+IF(#REF!="-",0,#REF!)+IF(#REF!="-",0,#REF!)</f>
        <v>#REF!</v>
      </c>
      <c r="AN248" s="14" t="e">
        <f>IF(#REF!="-",0,#REF!)+IF(#REF!="-",0,#REF!)+IF(#REF!="-",0,#REF!)+IF(#REF!="-",0,#REF!)+IF(#REF!="-",0,#REF!)+IF(#REF!="-",0,#REF!)+IF(#REF!="-",0,#REF!)</f>
        <v>#REF!</v>
      </c>
      <c r="AO248" s="14" t="e">
        <f>IF(#REF!="-",0,#REF!)+IF(#REF!="-",0,#REF!)+IF(#REF!="-",0,#REF!)+IF(#REF!="-",0,#REF!)+IF(#REF!="-",0,#REF!)+IF(#REF!="-",0,#REF!)+IF(#REF!="-",0,#REF!)</f>
        <v>#REF!</v>
      </c>
      <c r="AP248" s="14" t="e">
        <f>IF(#REF!="-",0,#REF!)+IF(#REF!="-",0,#REF!)+IF(#REF!="-",0,#REF!)+IF(#REF!="-",0,#REF!)+IF(#REF!="-",0,#REF!)+IF(#REF!="-",0,#REF!)+IF(#REF!="-",0,#REF!)</f>
        <v>#REF!</v>
      </c>
      <c r="AQ248" s="14" t="e">
        <f>IF(#REF!="-",0,#REF!)+IF(#REF!="-",0,#REF!)+IF(#REF!="-",0,#REF!)+IF(#REF!="-",0,#REF!)+IF(#REF!="-",0,#REF!)+IF(#REF!="-",0,#REF!)+IF(#REF!="-",0,#REF!)</f>
        <v>#REF!</v>
      </c>
      <c r="AR248" s="14" t="e">
        <f>IF(#REF!="-",0,#REF!)+IF(#REF!="-",0,#REF!)+IF(#REF!="-",0,#REF!)+IF(#REF!="-",0,#REF!)+IF(#REF!="-",0,#REF!)+IF(#REF!="-",0,#REF!)+IF(#REF!="-",0,#REF!)</f>
        <v>#REF!</v>
      </c>
    </row>
    <row r="249" spans="2:44" s="46" customFormat="1" x14ac:dyDescent="0.3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20">
        <v>0.91666666666666663</v>
      </c>
      <c r="AF249" s="14" t="e">
        <f t="shared" si="4"/>
        <v>#REF!</v>
      </c>
      <c r="AG249" s="14" t="e">
        <f>IF(#REF!="-",0,#REF!)+IF(#REF!="-",0,#REF!)+IF(#REF!="-",0,#REF!)+IF(#REF!="-",0,#REF!)+IF(#REF!="-",0,#REF!)+IF(#REF!="-",0,#REF!)+IF(#REF!="-",0,#REF!)</f>
        <v>#REF!</v>
      </c>
      <c r="AH249" s="14" t="e">
        <f>IF(#REF!="-",0,#REF!)+IF(#REF!="-",0,#REF!)+IF(#REF!="-",0,#REF!)+IF(#REF!="-",0,#REF!)+IF(#REF!="-",0,#REF!)+IF(#REF!="-",0,#REF!)+IF(#REF!="-",0,#REF!)</f>
        <v>#REF!</v>
      </c>
      <c r="AI249" s="14" t="e">
        <f>IF(#REF!="-",0,#REF!)+IF(#REF!="-",0,#REF!)+IF(#REF!="-",0,#REF!)+IF(#REF!="-",0,#REF!)+IF(#REF!="-",0,#REF!)+IF(#REF!="-",0,#REF!)+IF(#REF!="-",0,#REF!)</f>
        <v>#REF!</v>
      </c>
      <c r="AJ249" s="14" t="e">
        <f>IF(#REF!="-",0,#REF!)+IF(#REF!="-",0,#REF!)+IF(#REF!="-",0,#REF!)+IF(#REF!="-",0,#REF!)+IF(#REF!="-",0,#REF!)+IF(#REF!="-",0,#REF!)+IF(#REF!="-",0,#REF!)</f>
        <v>#REF!</v>
      </c>
      <c r="AK249" s="14" t="e">
        <f>IF(#REF!="-",0,#REF!)+IF(#REF!="-",0,#REF!)+IF(#REF!="-",0,#REF!)+IF(#REF!="-",0,#REF!)+IF(#REF!="-",0,#REF!)+IF(#REF!="-",0,#REF!)+IF(#REF!="-",0,#REF!)</f>
        <v>#REF!</v>
      </c>
      <c r="AL249" s="14" t="e">
        <f>IF(#REF!="-",0,#REF!)+IF(#REF!="-",0,#REF!)+IF(#REF!="-",0,#REF!)+IF(#REF!="-",0,#REF!)+IF(#REF!="-",0,#REF!)+IF(#REF!="-",0,#REF!)+IF(#REF!="-",0,#REF!)</f>
        <v>#REF!</v>
      </c>
      <c r="AM249" s="14" t="e">
        <f>IF(#REF!="-",0,#REF!)+IF(#REF!="-",0,#REF!)+IF(#REF!="-",0,#REF!)+IF(#REF!="-",0,#REF!)+IF(#REF!="-",0,#REF!)+IF(#REF!="-",0,#REF!)+IF(#REF!="-",0,#REF!)</f>
        <v>#REF!</v>
      </c>
      <c r="AN249" s="14" t="e">
        <f>IF(#REF!="-",0,#REF!)+IF(#REF!="-",0,#REF!)+IF(#REF!="-",0,#REF!)+IF(#REF!="-",0,#REF!)+IF(#REF!="-",0,#REF!)+IF(#REF!="-",0,#REF!)+IF(#REF!="-",0,#REF!)</f>
        <v>#REF!</v>
      </c>
      <c r="AO249" s="14" t="e">
        <f>IF(#REF!="-",0,#REF!)+IF(#REF!="-",0,#REF!)+IF(#REF!="-",0,#REF!)+IF(#REF!="-",0,#REF!)+IF(#REF!="-",0,#REF!)+IF(#REF!="-",0,#REF!)+IF(#REF!="-",0,#REF!)</f>
        <v>#REF!</v>
      </c>
      <c r="AP249" s="14" t="e">
        <f>IF(#REF!="-",0,#REF!)+IF(#REF!="-",0,#REF!)+IF(#REF!="-",0,#REF!)+IF(#REF!="-",0,#REF!)+IF(#REF!="-",0,#REF!)+IF(#REF!="-",0,#REF!)+IF(#REF!="-",0,#REF!)</f>
        <v>#REF!</v>
      </c>
      <c r="AQ249" s="14" t="e">
        <f>IF(#REF!="-",0,#REF!)+IF(#REF!="-",0,#REF!)+IF(#REF!="-",0,#REF!)+IF(#REF!="-",0,#REF!)+IF(#REF!="-",0,#REF!)+IF(#REF!="-",0,#REF!)+IF(#REF!="-",0,#REF!)</f>
        <v>#REF!</v>
      </c>
      <c r="AR249" s="14" t="e">
        <f>IF(#REF!="-",0,#REF!)+IF(#REF!="-",0,#REF!)+IF(#REF!="-",0,#REF!)+IF(#REF!="-",0,#REF!)+IF(#REF!="-",0,#REF!)+IF(#REF!="-",0,#REF!)+IF(#REF!="-",0,#REF!)</f>
        <v>#REF!</v>
      </c>
    </row>
    <row r="250" spans="2:44" s="46" customFormat="1" x14ac:dyDescent="0.3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20">
        <v>0.95833333333333304</v>
      </c>
      <c r="AF250" s="14" t="e">
        <f t="shared" si="4"/>
        <v>#REF!</v>
      </c>
      <c r="AG250" s="14" t="e">
        <f>IF(#REF!="-",0,#REF!)+IF(#REF!="-",0,#REF!)+IF(#REF!="-",0,#REF!)+IF(#REF!="-",0,#REF!)+IF(#REF!="-",0,#REF!)+IF(#REF!="-",0,#REF!)+IF(#REF!="-",0,#REF!)</f>
        <v>#REF!</v>
      </c>
      <c r="AH250" s="14" t="e">
        <f>IF(#REF!="-",0,#REF!)+IF(#REF!="-",0,#REF!)+IF(#REF!="-",0,#REF!)+IF(#REF!="-",0,#REF!)+IF(#REF!="-",0,#REF!)+IF(#REF!="-",0,#REF!)+IF(#REF!="-",0,#REF!)</f>
        <v>#REF!</v>
      </c>
      <c r="AI250" s="14" t="e">
        <f>IF(#REF!="-",0,#REF!)+IF(#REF!="-",0,#REF!)+IF(#REF!="-",0,#REF!)+IF(#REF!="-",0,#REF!)+IF(#REF!="-",0,#REF!)+IF(#REF!="-",0,#REF!)+IF(#REF!="-",0,#REF!)</f>
        <v>#REF!</v>
      </c>
      <c r="AJ250" s="14" t="e">
        <f>IF(#REF!="-",0,#REF!)+IF(#REF!="-",0,#REF!)+IF(#REF!="-",0,#REF!)+IF(#REF!="-",0,#REF!)+IF(#REF!="-",0,#REF!)+IF(#REF!="-",0,#REF!)+IF(#REF!="-",0,#REF!)</f>
        <v>#REF!</v>
      </c>
      <c r="AK250" s="14" t="e">
        <f>IF(#REF!="-",0,#REF!)+IF(#REF!="-",0,#REF!)+IF(#REF!="-",0,#REF!)+IF(#REF!="-",0,#REF!)+IF(#REF!="-",0,#REF!)+IF(#REF!="-",0,#REF!)+IF(#REF!="-",0,#REF!)</f>
        <v>#REF!</v>
      </c>
      <c r="AL250" s="14" t="e">
        <f>IF(#REF!="-",0,#REF!)+IF(#REF!="-",0,#REF!)+IF(#REF!="-",0,#REF!)+IF(#REF!="-",0,#REF!)+IF(#REF!="-",0,#REF!)+IF(#REF!="-",0,#REF!)+IF(#REF!="-",0,#REF!)</f>
        <v>#REF!</v>
      </c>
      <c r="AM250" s="14" t="e">
        <f>IF(#REF!="-",0,#REF!)+IF(#REF!="-",0,#REF!)+IF(#REF!="-",0,#REF!)+IF(#REF!="-",0,#REF!)+IF(#REF!="-",0,#REF!)+IF(#REF!="-",0,#REF!)+IF(#REF!="-",0,#REF!)</f>
        <v>#REF!</v>
      </c>
      <c r="AN250" s="14" t="e">
        <f>IF(#REF!="-",0,#REF!)+IF(#REF!="-",0,#REF!)+IF(#REF!="-",0,#REF!)+IF(#REF!="-",0,#REF!)+IF(#REF!="-",0,#REF!)+IF(#REF!="-",0,#REF!)+IF(#REF!="-",0,#REF!)</f>
        <v>#REF!</v>
      </c>
      <c r="AO250" s="14" t="e">
        <f>IF(#REF!="-",0,#REF!)+IF(#REF!="-",0,#REF!)+IF(#REF!="-",0,#REF!)+IF(#REF!="-",0,#REF!)+IF(#REF!="-",0,#REF!)+IF(#REF!="-",0,#REF!)+IF(#REF!="-",0,#REF!)</f>
        <v>#REF!</v>
      </c>
      <c r="AP250" s="14" t="e">
        <f>IF(#REF!="-",0,#REF!)+IF(#REF!="-",0,#REF!)+IF(#REF!="-",0,#REF!)+IF(#REF!="-",0,#REF!)+IF(#REF!="-",0,#REF!)+IF(#REF!="-",0,#REF!)+IF(#REF!="-",0,#REF!)</f>
        <v>#REF!</v>
      </c>
      <c r="AQ250" s="14" t="e">
        <f>IF(#REF!="-",0,#REF!)+IF(#REF!="-",0,#REF!)+IF(#REF!="-",0,#REF!)+IF(#REF!="-",0,#REF!)+IF(#REF!="-",0,#REF!)+IF(#REF!="-",0,#REF!)+IF(#REF!="-",0,#REF!)</f>
        <v>#REF!</v>
      </c>
      <c r="AR250" s="14" t="e">
        <f>IF(#REF!="-",0,#REF!)+IF(#REF!="-",0,#REF!)+IF(#REF!="-",0,#REF!)+IF(#REF!="-",0,#REF!)+IF(#REF!="-",0,#REF!)+IF(#REF!="-",0,#REF!)+IF(#REF!="-",0,#REF!)</f>
        <v>#REF!</v>
      </c>
    </row>
    <row r="251" spans="2:44" s="9" customFormat="1" x14ac:dyDescent="0.3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AE251" s="67" t="s">
        <v>35</v>
      </c>
      <c r="AF251" s="14" t="e">
        <f>SUM(AF234:AF245)</f>
        <v>#REF!</v>
      </c>
      <c r="AG251" s="14" t="e">
        <f t="shared" ref="AG251:AR251" si="5">SUM(AG234:AG245)</f>
        <v>#REF!</v>
      </c>
      <c r="AH251" s="14" t="e">
        <f t="shared" si="5"/>
        <v>#REF!</v>
      </c>
      <c r="AI251" s="14" t="e">
        <f t="shared" si="5"/>
        <v>#REF!</v>
      </c>
      <c r="AJ251" s="14" t="e">
        <f t="shared" si="5"/>
        <v>#REF!</v>
      </c>
      <c r="AK251" s="14" t="e">
        <f t="shared" si="5"/>
        <v>#REF!</v>
      </c>
      <c r="AL251" s="14" t="e">
        <f t="shared" si="5"/>
        <v>#REF!</v>
      </c>
      <c r="AM251" s="14" t="e">
        <f t="shared" si="5"/>
        <v>#REF!</v>
      </c>
      <c r="AN251" s="14" t="e">
        <f t="shared" si="5"/>
        <v>#REF!</v>
      </c>
      <c r="AO251" s="14" t="e">
        <f t="shared" si="5"/>
        <v>#REF!</v>
      </c>
      <c r="AP251" s="14" t="e">
        <f t="shared" si="5"/>
        <v>#REF!</v>
      </c>
      <c r="AQ251" s="14" t="e">
        <f t="shared" si="5"/>
        <v>#REF!</v>
      </c>
      <c r="AR251" s="14" t="e">
        <f t="shared" si="5"/>
        <v>#REF!</v>
      </c>
    </row>
    <row r="252" spans="2:44" s="9" customFormat="1" x14ac:dyDescent="0.3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AE252" s="68" t="s">
        <v>36</v>
      </c>
      <c r="AF252" s="14" t="e">
        <f>SUM(AF233:AF248)</f>
        <v>#REF!</v>
      </c>
      <c r="AG252" s="14" t="e">
        <f t="shared" ref="AG252:AR252" si="6">SUM(AG233:AG248)</f>
        <v>#REF!</v>
      </c>
      <c r="AH252" s="14" t="e">
        <f t="shared" si="6"/>
        <v>#REF!</v>
      </c>
      <c r="AI252" s="14" t="e">
        <f t="shared" si="6"/>
        <v>#REF!</v>
      </c>
      <c r="AJ252" s="14" t="e">
        <f t="shared" si="6"/>
        <v>#REF!</v>
      </c>
      <c r="AK252" s="14" t="e">
        <f t="shared" si="6"/>
        <v>#REF!</v>
      </c>
      <c r="AL252" s="14" t="e">
        <f t="shared" si="6"/>
        <v>#REF!</v>
      </c>
      <c r="AM252" s="14" t="e">
        <f t="shared" si="6"/>
        <v>#REF!</v>
      </c>
      <c r="AN252" s="14" t="e">
        <f t="shared" si="6"/>
        <v>#REF!</v>
      </c>
      <c r="AO252" s="14" t="e">
        <f t="shared" si="6"/>
        <v>#REF!</v>
      </c>
      <c r="AP252" s="14" t="e">
        <f t="shared" si="6"/>
        <v>#REF!</v>
      </c>
      <c r="AQ252" s="14" t="e">
        <f t="shared" si="6"/>
        <v>#REF!</v>
      </c>
      <c r="AR252" s="14" t="e">
        <f t="shared" si="6"/>
        <v>#REF!</v>
      </c>
    </row>
    <row r="253" spans="2:44" s="9" customFormat="1" x14ac:dyDescent="0.3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AE253" s="9" t="s">
        <v>37</v>
      </c>
      <c r="AF253" s="14" t="e">
        <f>SUM(AF233:AF250)</f>
        <v>#REF!</v>
      </c>
      <c r="AG253" s="14" t="e">
        <f t="shared" ref="AG253:AR253" si="7">SUM(AG233:AG250)</f>
        <v>#REF!</v>
      </c>
      <c r="AH253" s="14" t="e">
        <f t="shared" si="7"/>
        <v>#REF!</v>
      </c>
      <c r="AI253" s="14" t="e">
        <f t="shared" si="7"/>
        <v>#REF!</v>
      </c>
      <c r="AJ253" s="14" t="e">
        <f t="shared" si="7"/>
        <v>#REF!</v>
      </c>
      <c r="AK253" s="14" t="e">
        <f t="shared" si="7"/>
        <v>#REF!</v>
      </c>
      <c r="AL253" s="14" t="e">
        <f t="shared" si="7"/>
        <v>#REF!</v>
      </c>
      <c r="AM253" s="14" t="e">
        <f t="shared" si="7"/>
        <v>#REF!</v>
      </c>
      <c r="AN253" s="14" t="e">
        <f t="shared" si="7"/>
        <v>#REF!</v>
      </c>
      <c r="AO253" s="14" t="e">
        <f t="shared" si="7"/>
        <v>#REF!</v>
      </c>
      <c r="AP253" s="14" t="e">
        <f t="shared" si="7"/>
        <v>#REF!</v>
      </c>
      <c r="AQ253" s="14" t="e">
        <f t="shared" si="7"/>
        <v>#REF!</v>
      </c>
      <c r="AR253" s="14" t="e">
        <f t="shared" si="7"/>
        <v>#REF!</v>
      </c>
    </row>
    <row r="254" spans="2:44" s="9" customFormat="1" x14ac:dyDescent="0.3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AE254" s="9" t="s">
        <v>38</v>
      </c>
      <c r="AF254" s="14" t="e">
        <f>SUM(AF227:AF250)</f>
        <v>#REF!</v>
      </c>
      <c r="AG254" s="14" t="e">
        <f t="shared" ref="AG254:AR254" si="8">SUM(AG227:AG250)</f>
        <v>#REF!</v>
      </c>
      <c r="AH254" s="14" t="e">
        <f t="shared" si="8"/>
        <v>#REF!</v>
      </c>
      <c r="AI254" s="14" t="e">
        <f t="shared" si="8"/>
        <v>#REF!</v>
      </c>
      <c r="AJ254" s="14" t="e">
        <f t="shared" si="8"/>
        <v>#REF!</v>
      </c>
      <c r="AK254" s="14" t="e">
        <f t="shared" si="8"/>
        <v>#REF!</v>
      </c>
      <c r="AL254" s="14" t="e">
        <f t="shared" si="8"/>
        <v>#REF!</v>
      </c>
      <c r="AM254" s="14" t="e">
        <f t="shared" si="8"/>
        <v>#REF!</v>
      </c>
      <c r="AN254" s="14" t="e">
        <f t="shared" si="8"/>
        <v>#REF!</v>
      </c>
      <c r="AO254" s="14" t="e">
        <f t="shared" si="8"/>
        <v>#REF!</v>
      </c>
      <c r="AP254" s="14" t="e">
        <f t="shared" si="8"/>
        <v>#REF!</v>
      </c>
      <c r="AQ254" s="14" t="e">
        <f t="shared" si="8"/>
        <v>#REF!</v>
      </c>
      <c r="AR254" s="14" t="e">
        <f t="shared" si="8"/>
        <v>#REF!</v>
      </c>
    </row>
    <row r="255" spans="2:44" s="9" customFormat="1" x14ac:dyDescent="0.3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AG255" s="9" t="e">
        <f>AG254</f>
        <v>#REF!</v>
      </c>
      <c r="AH255" s="9" t="e">
        <f>AH254+AI254</f>
        <v>#REF!</v>
      </c>
      <c r="AI255" s="9" t="e">
        <f>AJ254</f>
        <v>#REF!</v>
      </c>
      <c r="AJ255" s="9" t="e">
        <f>AK254</f>
        <v>#REF!</v>
      </c>
      <c r="AK255" s="9" t="e">
        <f>SUM(AL254:AR254)</f>
        <v>#REF!</v>
      </c>
    </row>
    <row r="256" spans="2:44" x14ac:dyDescent="0.35"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</row>
    <row r="257" spans="17:44" x14ac:dyDescent="0.35"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</row>
    <row r="258" spans="17:44" x14ac:dyDescent="0.35"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</row>
    <row r="259" spans="17:44" x14ac:dyDescent="0.35"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</row>
    <row r="260" spans="17:44" x14ac:dyDescent="0.35"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</row>
    <row r="261" spans="17:44" x14ac:dyDescent="0.35"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</row>
    <row r="262" spans="17:44" x14ac:dyDescent="0.35"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</row>
    <row r="263" spans="17:44" x14ac:dyDescent="0.35"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</row>
    <row r="264" spans="17:44" x14ac:dyDescent="0.35"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</row>
    <row r="265" spans="17:44" x14ac:dyDescent="0.35"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</row>
    <row r="266" spans="17:44" x14ac:dyDescent="0.35"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</row>
    <row r="267" spans="17:44" x14ac:dyDescent="0.35"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</row>
    <row r="268" spans="17:44" x14ac:dyDescent="0.35"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</row>
    <row r="269" spans="17:44" x14ac:dyDescent="0.35"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</row>
    <row r="270" spans="17:44" x14ac:dyDescent="0.35"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</row>
    <row r="271" spans="17:44" x14ac:dyDescent="0.35"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</row>
    <row r="272" spans="17:44" x14ac:dyDescent="0.35"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</row>
    <row r="273" spans="17:44" x14ac:dyDescent="0.35"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</row>
    <row r="274" spans="17:44" x14ac:dyDescent="0.35"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</row>
    <row r="275" spans="17:44" x14ac:dyDescent="0.35"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</row>
    <row r="276" spans="17:44" x14ac:dyDescent="0.35"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</row>
    <row r="277" spans="17:44" x14ac:dyDescent="0.35"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</row>
    <row r="278" spans="17:44" x14ac:dyDescent="0.35"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</row>
    <row r="279" spans="17:44" x14ac:dyDescent="0.35"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</row>
    <row r="280" spans="17:44" x14ac:dyDescent="0.35"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</row>
    <row r="281" spans="17:44" x14ac:dyDescent="0.35"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</row>
  </sheetData>
  <mergeCells count="23">
    <mergeCell ref="AA6:AB6"/>
    <mergeCell ref="U3:Z3"/>
    <mergeCell ref="AA3:AB3"/>
    <mergeCell ref="AA15:AB15"/>
    <mergeCell ref="AA5:AB5"/>
    <mergeCell ref="AA4:AB4"/>
    <mergeCell ref="AA7:AB7"/>
    <mergeCell ref="AA12:AB12"/>
    <mergeCell ref="AA13:AB13"/>
    <mergeCell ref="AA14:AB14"/>
    <mergeCell ref="AA10:AB10"/>
    <mergeCell ref="AA11:AB11"/>
    <mergeCell ref="M5:T5"/>
    <mergeCell ref="M4:T4"/>
    <mergeCell ref="M3:T3"/>
    <mergeCell ref="M2:T2"/>
    <mergeCell ref="C116:D116"/>
    <mergeCell ref="E13:P13"/>
    <mergeCell ref="E14:P14"/>
    <mergeCell ref="C15:D15"/>
    <mergeCell ref="C113:D113"/>
    <mergeCell ref="C114:D114"/>
    <mergeCell ref="C115:D115"/>
  </mergeCells>
  <conditionalFormatting sqref="C16:D16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{239BF231-4129-47F8-AAD0-82B8B376E452}</x14:id>
        </ext>
      </extLst>
    </cfRule>
  </conditionalFormatting>
  <conditionalFormatting sqref="C117:D1048576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{94003CD9-AB46-4A85-961F-A5ED11999F2E}</x14:id>
        </ext>
      </extLst>
    </cfRule>
  </conditionalFormatting>
  <conditionalFormatting sqref="D17:D112">
    <cfRule type="dataBar" priority="5">
      <dataBar showValue="0">
        <cfvo type="min"/>
        <cfvo type="max"/>
        <color rgb="FF008AEF"/>
      </dataBar>
      <extLst>
        <ext xmlns:x14="http://schemas.microsoft.com/office/spreadsheetml/2009/9/main" uri="{B025F937-C7B1-47D3-B67F-A62EFF666E3E}">
          <x14:id>{669D112E-1B03-4D0C-9233-FD52B1430BDD}</x14:id>
        </ext>
      </extLst>
    </cfRule>
  </conditionalFormatting>
  <conditionalFormatting sqref="Q18:Q116 C117:Q224">
    <cfRule type="cellIs" dxfId="0" priority="35" operator="equal">
      <formula>"-"</formula>
    </cfRule>
  </conditionalFormatting>
  <conditionalFormatting sqref="AF255 AF226"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{759F5B0A-8D9E-4F1A-950C-8FDCBC773E25}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57150</xdr:rowOff>
                  </from>
                  <to>
                    <xdr:col>7</xdr:col>
                    <xdr:colOff>95250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Drop Down 2">
              <controlPr defaultSize="0" autoLine="0" autoPict="0">
                <anchor moveWithCells="1">
                  <from>
                    <xdr:col>7</xdr:col>
                    <xdr:colOff>260350</xdr:colOff>
                    <xdr:row>8</xdr:row>
                    <xdr:rowOff>69850</xdr:rowOff>
                  </from>
                  <to>
                    <xdr:col>10</xdr:col>
                    <xdr:colOff>355600</xdr:colOff>
                    <xdr:row>10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9BF231-4129-47F8-AAD0-82B8B376E45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C16:D16</xm:sqref>
        </x14:conditionalFormatting>
        <x14:conditionalFormatting xmlns:xm="http://schemas.microsoft.com/office/excel/2006/main">
          <x14:cfRule type="dataBar" id="{94003CD9-AB46-4A85-961F-A5ED11999F2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C117:D1048576</xm:sqref>
        </x14:conditionalFormatting>
        <x14:conditionalFormatting xmlns:xm="http://schemas.microsoft.com/office/excel/2006/main">
          <x14:cfRule type="dataBar" id="{669D112E-1B03-4D0C-9233-FD52B1430BD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D17:D112</xm:sqref>
        </x14:conditionalFormatting>
        <x14:conditionalFormatting xmlns:xm="http://schemas.microsoft.com/office/excel/2006/main">
          <x14:cfRule type="dataBar" id="{759F5B0A-8D9E-4F1A-950C-8FDCBC773E2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AF255 AF226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BF84"/>
  <sheetViews>
    <sheetView zoomScale="85" zoomScaleNormal="85" workbookViewId="0"/>
  </sheetViews>
  <sheetFormatPr defaultColWidth="9.1796875" defaultRowHeight="14.5" x14ac:dyDescent="0.35"/>
  <cols>
    <col min="1" max="1" width="9.1796875" style="46" customWidth="1"/>
    <col min="2" max="8" width="11.7265625" style="46" customWidth="1"/>
    <col min="9" max="9" width="5.453125" style="46" customWidth="1"/>
    <col min="10" max="16" width="11.7265625" style="46" customWidth="1"/>
    <col min="17" max="17" width="5.453125" style="46" customWidth="1"/>
    <col min="18" max="24" width="11.7265625" style="46" customWidth="1"/>
    <col min="25" max="16384" width="9.1796875" style="46"/>
  </cols>
  <sheetData>
    <row r="1" spans="1:58" ht="13.5" customHeight="1" x14ac:dyDescent="0.35"/>
    <row r="2" spans="1:58" ht="13.5" customHeight="1" x14ac:dyDescent="0.35">
      <c r="G2" s="3" t="s">
        <v>1</v>
      </c>
      <c r="H2" s="433">
        <f>Dashboard!$U$2</f>
        <v>0</v>
      </c>
      <c r="I2" s="433"/>
      <c r="J2" s="433"/>
      <c r="K2" s="433"/>
      <c r="L2" s="433"/>
      <c r="M2" s="433"/>
      <c r="N2" s="433"/>
    </row>
    <row r="3" spans="1:58" ht="13.5" customHeight="1" x14ac:dyDescent="0.35">
      <c r="G3" s="3" t="s">
        <v>2</v>
      </c>
      <c r="H3" s="433" t="str">
        <f>Dashboard!$U$3</f>
        <v>SS1273 Ditton Priors Shropshire</v>
      </c>
      <c r="I3" s="433"/>
      <c r="J3" s="433"/>
      <c r="K3" s="433"/>
      <c r="L3" s="433"/>
      <c r="M3" s="433"/>
      <c r="N3" s="433"/>
      <c r="O3" s="9" t="s">
        <v>9</v>
      </c>
      <c r="P3" s="9" t="s">
        <v>53</v>
      </c>
      <c r="Q3" s="9"/>
      <c r="R3" s="9" t="s">
        <v>80</v>
      </c>
      <c r="S3" s="9" t="s">
        <v>81</v>
      </c>
      <c r="T3" s="9" t="s">
        <v>75</v>
      </c>
      <c r="U3" s="9" t="s">
        <v>76</v>
      </c>
      <c r="V3" s="9" t="s">
        <v>77</v>
      </c>
    </row>
    <row r="4" spans="1:58" ht="13.5" customHeight="1" x14ac:dyDescent="0.35">
      <c r="G4" s="3" t="s">
        <v>3</v>
      </c>
      <c r="H4" s="433" t="str">
        <f>Dashboard!$U$4</f>
        <v>01 - Station Road</v>
      </c>
      <c r="I4" s="433"/>
      <c r="J4" s="433"/>
      <c r="K4" s="433"/>
      <c r="L4" s="433"/>
      <c r="M4" s="433"/>
      <c r="N4" s="433"/>
      <c r="O4" s="9">
        <v>1</v>
      </c>
      <c r="P4" s="9">
        <v>1</v>
      </c>
      <c r="Q4" s="9"/>
      <c r="R4" s="102">
        <f ca="1">VLOOKUP($P$4&amp;$O$4,$A$57:$S$83,14,FALSE)</f>
        <v>3</v>
      </c>
      <c r="S4" s="102">
        <f ca="1">VLOOKUP($P$4&amp;$O$4,$A$57:$S$83,15,FALSE)</f>
        <v>214</v>
      </c>
      <c r="T4" s="102">
        <f ca="1">VLOOKUP($P$4&amp;$O$4,$A$57:$S$83,16,FALSE)</f>
        <v>56</v>
      </c>
      <c r="U4" s="102">
        <f ca="1">VLOOKUP($P$4&amp;$O$4,$A$57:$S$83,17,FALSE)</f>
        <v>3</v>
      </c>
      <c r="V4" s="102">
        <f ca="1">VLOOKUP($P$4&amp;$O$4,$A$57:$S$83,18,FALSE)</f>
        <v>2</v>
      </c>
    </row>
    <row r="5" spans="1:58" ht="13.5" customHeight="1" x14ac:dyDescent="0.35">
      <c r="G5" s="3" t="s">
        <v>42</v>
      </c>
      <c r="H5" s="432">
        <f>Dashboard!$T$5</f>
        <v>45224</v>
      </c>
      <c r="I5" s="432"/>
      <c r="J5" s="432"/>
      <c r="K5" s="432"/>
      <c r="L5" s="432"/>
      <c r="M5" s="432"/>
      <c r="N5" s="432"/>
      <c r="O5" s="9">
        <f>O4</f>
        <v>1</v>
      </c>
      <c r="P5" s="9">
        <v>2</v>
      </c>
      <c r="Q5" s="9"/>
      <c r="R5" s="102">
        <f ca="1">VLOOKUP($P$5&amp;$O$5,$A$57:$S$83,14,FALSE)</f>
        <v>4</v>
      </c>
      <c r="S5" s="102">
        <f ca="1">VLOOKUP($P$5&amp;$O$5,$A$57:$S$83,15,FALSE)</f>
        <v>236</v>
      </c>
      <c r="T5" s="102">
        <f ca="1">VLOOKUP($P$5&amp;$O$5,$A$57:$S$83,16,FALSE)</f>
        <v>39</v>
      </c>
      <c r="U5" s="102">
        <f ca="1">VLOOKUP($P$5&amp;$O$5,$A$57:$S$83,17,FALSE)</f>
        <v>2</v>
      </c>
      <c r="V5" s="102">
        <f ca="1">VLOOKUP($P$5&amp;$O$5,$A$57:$S$83,18,FALSE)</f>
        <v>2</v>
      </c>
    </row>
    <row r="6" spans="1:58" ht="13.5" customHeight="1" x14ac:dyDescent="0.35"/>
    <row r="7" spans="1:58" ht="13.5" customHeight="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</row>
    <row r="9" spans="1:58" x14ac:dyDescent="0.35">
      <c r="B9" s="434" t="str">
        <f>Dashboard!G10</f>
        <v>Northbound</v>
      </c>
      <c r="C9" s="435"/>
      <c r="D9" s="435"/>
      <c r="E9" s="435"/>
      <c r="F9" s="435"/>
      <c r="G9" s="435"/>
      <c r="H9" s="436"/>
      <c r="I9" s="9"/>
      <c r="J9" s="434" t="str">
        <f>Dashboard!G11</f>
        <v>Southbound</v>
      </c>
      <c r="K9" s="435"/>
      <c r="L9" s="435"/>
      <c r="M9" s="435"/>
      <c r="N9" s="435"/>
      <c r="O9" s="435"/>
      <c r="P9" s="436"/>
      <c r="Q9" s="9"/>
      <c r="R9" s="434" t="s">
        <v>84</v>
      </c>
      <c r="S9" s="435"/>
      <c r="T9" s="435"/>
      <c r="U9" s="435"/>
      <c r="V9" s="435"/>
      <c r="W9" s="435"/>
      <c r="X9" s="436"/>
    </row>
    <row r="10" spans="1:58" ht="27.75" customHeight="1" x14ac:dyDescent="0.35">
      <c r="B10" s="58" t="s">
        <v>39</v>
      </c>
      <c r="C10" s="225" t="s">
        <v>78</v>
      </c>
      <c r="D10" s="226" t="s">
        <v>100</v>
      </c>
      <c r="E10" s="59" t="s">
        <v>101</v>
      </c>
      <c r="F10" s="60" t="s">
        <v>83</v>
      </c>
      <c r="G10" s="61" t="s">
        <v>77</v>
      </c>
      <c r="H10" s="62" t="s">
        <v>4</v>
      </c>
      <c r="I10" s="64"/>
      <c r="J10" s="58" t="s">
        <v>39</v>
      </c>
      <c r="K10" s="225" t="s">
        <v>78</v>
      </c>
      <c r="L10" s="226" t="s">
        <v>100</v>
      </c>
      <c r="M10" s="59" t="s">
        <v>101</v>
      </c>
      <c r="N10" s="60" t="s">
        <v>83</v>
      </c>
      <c r="O10" s="61" t="s">
        <v>77</v>
      </c>
      <c r="P10" s="63" t="s">
        <v>4</v>
      </c>
      <c r="Q10" s="322"/>
      <c r="R10" s="58" t="s">
        <v>39</v>
      </c>
      <c r="S10" s="225" t="s">
        <v>78</v>
      </c>
      <c r="T10" s="226" t="s">
        <v>100</v>
      </c>
      <c r="U10" s="59" t="s">
        <v>101</v>
      </c>
      <c r="V10" s="60" t="s">
        <v>83</v>
      </c>
      <c r="W10" s="61" t="s">
        <v>77</v>
      </c>
      <c r="X10" s="63" t="s">
        <v>4</v>
      </c>
    </row>
    <row r="11" spans="1:58" x14ac:dyDescent="0.35">
      <c r="B11" s="51" t="s">
        <v>8</v>
      </c>
      <c r="C11" s="130">
        <f ca="1">E57</f>
        <v>3</v>
      </c>
      <c r="D11" s="131">
        <f t="shared" ref="D11:H11" ca="1" si="0">F57</f>
        <v>214</v>
      </c>
      <c r="E11" s="131">
        <f t="shared" ca="1" si="0"/>
        <v>56</v>
      </c>
      <c r="F11" s="131">
        <f t="shared" ca="1" si="0"/>
        <v>3</v>
      </c>
      <c r="G11" s="132">
        <f t="shared" ca="1" si="0"/>
        <v>2</v>
      </c>
      <c r="H11" s="316">
        <f t="shared" ca="1" si="0"/>
        <v>278</v>
      </c>
      <c r="I11" s="65"/>
      <c r="J11" s="51" t="s">
        <v>8</v>
      </c>
      <c r="K11" s="130">
        <f ca="1">E66</f>
        <v>4</v>
      </c>
      <c r="L11" s="131">
        <f t="shared" ref="L11:P11" ca="1" si="1">F66</f>
        <v>236</v>
      </c>
      <c r="M11" s="131">
        <f t="shared" ca="1" si="1"/>
        <v>39</v>
      </c>
      <c r="N11" s="131">
        <f t="shared" ca="1" si="1"/>
        <v>2</v>
      </c>
      <c r="O11" s="132">
        <f t="shared" ca="1" si="1"/>
        <v>2</v>
      </c>
      <c r="P11" s="316">
        <f t="shared" ca="1" si="1"/>
        <v>283</v>
      </c>
      <c r="Q11" s="65"/>
      <c r="R11" s="51" t="s">
        <v>8</v>
      </c>
      <c r="S11" s="130">
        <f ca="1">E75</f>
        <v>7</v>
      </c>
      <c r="T11" s="131">
        <f t="shared" ref="T11:X11" ca="1" si="2">F75</f>
        <v>450</v>
      </c>
      <c r="U11" s="131">
        <f t="shared" ca="1" si="2"/>
        <v>95</v>
      </c>
      <c r="V11" s="131">
        <f t="shared" ca="1" si="2"/>
        <v>5</v>
      </c>
      <c r="W11" s="132">
        <f t="shared" ca="1" si="2"/>
        <v>4</v>
      </c>
      <c r="X11" s="316">
        <f t="shared" ca="1" si="2"/>
        <v>561</v>
      </c>
    </row>
    <row r="12" spans="1:58" x14ac:dyDescent="0.35">
      <c r="B12" s="51" t="s">
        <v>9</v>
      </c>
      <c r="C12" s="133">
        <f t="shared" ref="C12:C19" ca="1" si="3">E58</f>
        <v>10</v>
      </c>
      <c r="D12" s="134">
        <f t="shared" ref="D12:D19" ca="1" si="4">F58</f>
        <v>255</v>
      </c>
      <c r="E12" s="134">
        <f t="shared" ref="E12:E19" ca="1" si="5">G58</f>
        <v>78</v>
      </c>
      <c r="F12" s="134">
        <f t="shared" ref="F12:F19" ca="1" si="6">H58</f>
        <v>1</v>
      </c>
      <c r="G12" s="135">
        <f t="shared" ref="G12:G19" ca="1" si="7">I58</f>
        <v>1</v>
      </c>
      <c r="H12" s="316">
        <f t="shared" ref="H12:H19" ca="1" si="8">J58</f>
        <v>345</v>
      </c>
      <c r="I12" s="65"/>
      <c r="J12" s="51" t="s">
        <v>9</v>
      </c>
      <c r="K12" s="133">
        <f t="shared" ref="K12:K19" ca="1" si="9">E67</f>
        <v>10</v>
      </c>
      <c r="L12" s="134">
        <f t="shared" ref="L12:L19" ca="1" si="10">F67</f>
        <v>306</v>
      </c>
      <c r="M12" s="134">
        <f t="shared" ref="M12:M19" ca="1" si="11">G67</f>
        <v>39</v>
      </c>
      <c r="N12" s="134">
        <f t="shared" ref="N12:N19" ca="1" si="12">H67</f>
        <v>0</v>
      </c>
      <c r="O12" s="135">
        <f t="shared" ref="O12:O19" ca="1" si="13">I67</f>
        <v>3</v>
      </c>
      <c r="P12" s="316">
        <f t="shared" ref="P12:P19" ca="1" si="14">J67</f>
        <v>358</v>
      </c>
      <c r="Q12" s="65"/>
      <c r="R12" s="51" t="s">
        <v>9</v>
      </c>
      <c r="S12" s="133">
        <f t="shared" ref="S12:S19" ca="1" si="15">E76</f>
        <v>20</v>
      </c>
      <c r="T12" s="134">
        <f t="shared" ref="T12:T19" ca="1" si="16">F76</f>
        <v>561</v>
      </c>
      <c r="U12" s="134">
        <f t="shared" ref="U12:U19" ca="1" si="17">G76</f>
        <v>117</v>
      </c>
      <c r="V12" s="134">
        <f t="shared" ref="V12:V19" ca="1" si="18">H76</f>
        <v>1</v>
      </c>
      <c r="W12" s="135">
        <f t="shared" ref="W12:W19" ca="1" si="19">I76</f>
        <v>4</v>
      </c>
      <c r="X12" s="316">
        <f t="shared" ref="X12:X19" ca="1" si="20">J76</f>
        <v>703</v>
      </c>
    </row>
    <row r="13" spans="1:58" x14ac:dyDescent="0.35">
      <c r="B13" s="51" t="s">
        <v>10</v>
      </c>
      <c r="C13" s="133">
        <f t="shared" ca="1" si="3"/>
        <v>6</v>
      </c>
      <c r="D13" s="134">
        <f t="shared" ca="1" si="4"/>
        <v>264</v>
      </c>
      <c r="E13" s="134">
        <f t="shared" ca="1" si="5"/>
        <v>79</v>
      </c>
      <c r="F13" s="134">
        <f t="shared" ca="1" si="6"/>
        <v>1</v>
      </c>
      <c r="G13" s="135">
        <f t="shared" ca="1" si="7"/>
        <v>5</v>
      </c>
      <c r="H13" s="316">
        <f t="shared" ca="1" si="8"/>
        <v>355</v>
      </c>
      <c r="I13" s="65"/>
      <c r="J13" s="51" t="s">
        <v>10</v>
      </c>
      <c r="K13" s="133">
        <f t="shared" ca="1" si="9"/>
        <v>4</v>
      </c>
      <c r="L13" s="134">
        <f t="shared" ca="1" si="10"/>
        <v>311</v>
      </c>
      <c r="M13" s="134">
        <f t="shared" ca="1" si="11"/>
        <v>37</v>
      </c>
      <c r="N13" s="134">
        <f t="shared" ca="1" si="12"/>
        <v>1</v>
      </c>
      <c r="O13" s="135">
        <f t="shared" ca="1" si="13"/>
        <v>5</v>
      </c>
      <c r="P13" s="316">
        <f t="shared" ca="1" si="14"/>
        <v>358</v>
      </c>
      <c r="Q13" s="65"/>
      <c r="R13" s="51" t="s">
        <v>10</v>
      </c>
      <c r="S13" s="133">
        <f t="shared" ca="1" si="15"/>
        <v>10</v>
      </c>
      <c r="T13" s="134">
        <f t="shared" ca="1" si="16"/>
        <v>575</v>
      </c>
      <c r="U13" s="134">
        <f t="shared" ca="1" si="17"/>
        <v>116</v>
      </c>
      <c r="V13" s="134">
        <f t="shared" ca="1" si="18"/>
        <v>2</v>
      </c>
      <c r="W13" s="135">
        <f t="shared" ca="1" si="19"/>
        <v>10</v>
      </c>
      <c r="X13" s="316">
        <f t="shared" ca="1" si="20"/>
        <v>713</v>
      </c>
    </row>
    <row r="14" spans="1:58" x14ac:dyDescent="0.35">
      <c r="B14" s="51" t="s">
        <v>11</v>
      </c>
      <c r="C14" s="133">
        <f t="shared" ca="1" si="3"/>
        <v>4</v>
      </c>
      <c r="D14" s="134">
        <f t="shared" ca="1" si="4"/>
        <v>263</v>
      </c>
      <c r="E14" s="134">
        <f t="shared" ca="1" si="5"/>
        <v>84</v>
      </c>
      <c r="F14" s="134">
        <f t="shared" ca="1" si="6"/>
        <v>1</v>
      </c>
      <c r="G14" s="135">
        <f t="shared" ca="1" si="7"/>
        <v>9</v>
      </c>
      <c r="H14" s="316">
        <f t="shared" ca="1" si="8"/>
        <v>361</v>
      </c>
      <c r="I14" s="65"/>
      <c r="J14" s="51" t="s">
        <v>11</v>
      </c>
      <c r="K14" s="133">
        <f t="shared" ca="1" si="9"/>
        <v>5</v>
      </c>
      <c r="L14" s="134">
        <f t="shared" ca="1" si="10"/>
        <v>297</v>
      </c>
      <c r="M14" s="134">
        <f t="shared" ca="1" si="11"/>
        <v>30</v>
      </c>
      <c r="N14" s="134">
        <f t="shared" ca="1" si="12"/>
        <v>1</v>
      </c>
      <c r="O14" s="135">
        <f t="shared" ca="1" si="13"/>
        <v>6</v>
      </c>
      <c r="P14" s="316">
        <f t="shared" ca="1" si="14"/>
        <v>339</v>
      </c>
      <c r="Q14" s="65"/>
      <c r="R14" s="51" t="s">
        <v>11</v>
      </c>
      <c r="S14" s="133">
        <f t="shared" ca="1" si="15"/>
        <v>9</v>
      </c>
      <c r="T14" s="134">
        <f t="shared" ca="1" si="16"/>
        <v>560</v>
      </c>
      <c r="U14" s="134">
        <f t="shared" ca="1" si="17"/>
        <v>114</v>
      </c>
      <c r="V14" s="134">
        <f t="shared" ca="1" si="18"/>
        <v>2</v>
      </c>
      <c r="W14" s="135">
        <f t="shared" ca="1" si="19"/>
        <v>15</v>
      </c>
      <c r="X14" s="316">
        <f t="shared" ca="1" si="20"/>
        <v>700</v>
      </c>
    </row>
    <row r="15" spans="1:58" x14ac:dyDescent="0.35">
      <c r="B15" s="51" t="s">
        <v>5</v>
      </c>
      <c r="C15" s="133">
        <f t="shared" ca="1" si="3"/>
        <v>5</v>
      </c>
      <c r="D15" s="134">
        <f t="shared" ca="1" si="4"/>
        <v>287</v>
      </c>
      <c r="E15" s="134">
        <f t="shared" ca="1" si="5"/>
        <v>55</v>
      </c>
      <c r="F15" s="134">
        <f t="shared" ca="1" si="6"/>
        <v>1</v>
      </c>
      <c r="G15" s="135">
        <f t="shared" ca="1" si="7"/>
        <v>7</v>
      </c>
      <c r="H15" s="316">
        <f t="shared" ca="1" si="8"/>
        <v>355</v>
      </c>
      <c r="I15" s="65"/>
      <c r="J15" s="51" t="s">
        <v>5</v>
      </c>
      <c r="K15" s="133">
        <f t="shared" ca="1" si="9"/>
        <v>8</v>
      </c>
      <c r="L15" s="134">
        <f t="shared" ca="1" si="10"/>
        <v>320</v>
      </c>
      <c r="M15" s="134">
        <f t="shared" ca="1" si="11"/>
        <v>22</v>
      </c>
      <c r="N15" s="134">
        <f t="shared" ca="1" si="12"/>
        <v>0</v>
      </c>
      <c r="O15" s="135">
        <f t="shared" ca="1" si="13"/>
        <v>7</v>
      </c>
      <c r="P15" s="316">
        <f t="shared" ca="1" si="14"/>
        <v>357</v>
      </c>
      <c r="Q15" s="65"/>
      <c r="R15" s="51" t="s">
        <v>5</v>
      </c>
      <c r="S15" s="133">
        <f t="shared" ca="1" si="15"/>
        <v>13</v>
      </c>
      <c r="T15" s="134">
        <f t="shared" ca="1" si="16"/>
        <v>607</v>
      </c>
      <c r="U15" s="134">
        <f t="shared" ca="1" si="17"/>
        <v>77</v>
      </c>
      <c r="V15" s="134">
        <f t="shared" ca="1" si="18"/>
        <v>1</v>
      </c>
      <c r="W15" s="135">
        <f t="shared" ca="1" si="19"/>
        <v>14</v>
      </c>
      <c r="X15" s="316">
        <f t="shared" ca="1" si="20"/>
        <v>712</v>
      </c>
    </row>
    <row r="16" spans="1:58" x14ac:dyDescent="0.35">
      <c r="B16" s="51" t="s">
        <v>6</v>
      </c>
      <c r="C16" s="133">
        <f t="shared" ca="1" si="3"/>
        <v>5</v>
      </c>
      <c r="D16" s="134">
        <f t="shared" ca="1" si="4"/>
        <v>220</v>
      </c>
      <c r="E16" s="134">
        <f t="shared" ca="1" si="5"/>
        <v>31</v>
      </c>
      <c r="F16" s="134">
        <f t="shared" ca="1" si="6"/>
        <v>0</v>
      </c>
      <c r="G16" s="135">
        <f t="shared" ca="1" si="7"/>
        <v>1</v>
      </c>
      <c r="H16" s="316">
        <f t="shared" ca="1" si="8"/>
        <v>257</v>
      </c>
      <c r="I16" s="65"/>
      <c r="J16" s="51" t="s">
        <v>6</v>
      </c>
      <c r="K16" s="133">
        <f t="shared" ca="1" si="9"/>
        <v>2</v>
      </c>
      <c r="L16" s="134">
        <f t="shared" ca="1" si="10"/>
        <v>243</v>
      </c>
      <c r="M16" s="134">
        <f t="shared" ca="1" si="11"/>
        <v>13</v>
      </c>
      <c r="N16" s="134">
        <f t="shared" ca="1" si="12"/>
        <v>0</v>
      </c>
      <c r="O16" s="135">
        <f t="shared" ca="1" si="13"/>
        <v>0</v>
      </c>
      <c r="P16" s="316">
        <f t="shared" ca="1" si="14"/>
        <v>258</v>
      </c>
      <c r="Q16" s="65"/>
      <c r="R16" s="51" t="s">
        <v>6</v>
      </c>
      <c r="S16" s="133">
        <f t="shared" ca="1" si="15"/>
        <v>7</v>
      </c>
      <c r="T16" s="134">
        <f t="shared" ca="1" si="16"/>
        <v>463</v>
      </c>
      <c r="U16" s="134">
        <f t="shared" ca="1" si="17"/>
        <v>44</v>
      </c>
      <c r="V16" s="134">
        <f t="shared" ca="1" si="18"/>
        <v>0</v>
      </c>
      <c r="W16" s="135">
        <f t="shared" ca="1" si="19"/>
        <v>1</v>
      </c>
      <c r="X16" s="316">
        <f t="shared" ca="1" si="20"/>
        <v>515</v>
      </c>
    </row>
    <row r="17" spans="2:24" x14ac:dyDescent="0.35">
      <c r="B17" s="51" t="s">
        <v>7</v>
      </c>
      <c r="C17" s="136">
        <f t="shared" ca="1" si="3"/>
        <v>15</v>
      </c>
      <c r="D17" s="137">
        <f t="shared" ca="1" si="4"/>
        <v>106</v>
      </c>
      <c r="E17" s="137">
        <f t="shared" ca="1" si="5"/>
        <v>27</v>
      </c>
      <c r="F17" s="137">
        <f t="shared" ca="1" si="6"/>
        <v>0</v>
      </c>
      <c r="G17" s="138">
        <f t="shared" ca="1" si="7"/>
        <v>3</v>
      </c>
      <c r="H17" s="316">
        <f t="shared" ca="1" si="8"/>
        <v>151</v>
      </c>
      <c r="I17" s="65"/>
      <c r="J17" s="51" t="s">
        <v>7</v>
      </c>
      <c r="K17" s="136">
        <f t="shared" ca="1" si="9"/>
        <v>9</v>
      </c>
      <c r="L17" s="137">
        <f t="shared" ca="1" si="10"/>
        <v>118</v>
      </c>
      <c r="M17" s="137">
        <f t="shared" ca="1" si="11"/>
        <v>7</v>
      </c>
      <c r="N17" s="137">
        <f t="shared" ca="1" si="12"/>
        <v>0</v>
      </c>
      <c r="O17" s="138">
        <f t="shared" ca="1" si="13"/>
        <v>1</v>
      </c>
      <c r="P17" s="316">
        <f t="shared" ca="1" si="14"/>
        <v>135</v>
      </c>
      <c r="Q17" s="65"/>
      <c r="R17" s="51" t="s">
        <v>7</v>
      </c>
      <c r="S17" s="136">
        <f t="shared" ca="1" si="15"/>
        <v>24</v>
      </c>
      <c r="T17" s="137">
        <f t="shared" ca="1" si="16"/>
        <v>224</v>
      </c>
      <c r="U17" s="137">
        <f t="shared" ca="1" si="17"/>
        <v>34</v>
      </c>
      <c r="V17" s="137">
        <f t="shared" ca="1" si="18"/>
        <v>0</v>
      </c>
      <c r="W17" s="138">
        <f t="shared" ca="1" si="19"/>
        <v>4</v>
      </c>
      <c r="X17" s="316">
        <f t="shared" ca="1" si="20"/>
        <v>286</v>
      </c>
    </row>
    <row r="18" spans="2:24" x14ac:dyDescent="0.35">
      <c r="B18" s="52" t="s">
        <v>70</v>
      </c>
      <c r="C18" s="317">
        <f t="shared" ca="1" si="3"/>
        <v>5.6000000000000005</v>
      </c>
      <c r="D18" s="318">
        <f t="shared" ca="1" si="4"/>
        <v>256.59999999999991</v>
      </c>
      <c r="E18" s="318">
        <f t="shared" ca="1" si="5"/>
        <v>70.400000000000034</v>
      </c>
      <c r="F18" s="319">
        <f t="shared" ca="1" si="6"/>
        <v>1.4</v>
      </c>
      <c r="G18" s="320">
        <f t="shared" ca="1" si="7"/>
        <v>4.8</v>
      </c>
      <c r="H18" s="321">
        <f t="shared" ca="1" si="8"/>
        <v>338.80000000000007</v>
      </c>
      <c r="I18" s="65"/>
      <c r="J18" s="52" t="s">
        <v>70</v>
      </c>
      <c r="K18" s="317">
        <f t="shared" ca="1" si="9"/>
        <v>6.200000000000002</v>
      </c>
      <c r="L18" s="318">
        <f t="shared" ca="1" si="10"/>
        <v>294.00000000000006</v>
      </c>
      <c r="M18" s="318">
        <f t="shared" ca="1" si="11"/>
        <v>33.400000000000013</v>
      </c>
      <c r="N18" s="319">
        <f t="shared" ca="1" si="12"/>
        <v>0.8</v>
      </c>
      <c r="O18" s="320">
        <f t="shared" ca="1" si="13"/>
        <v>4.6000000000000005</v>
      </c>
      <c r="P18" s="321">
        <f t="shared" ca="1" si="14"/>
        <v>339.00000000000011</v>
      </c>
      <c r="Q18" s="65"/>
      <c r="R18" s="52" t="s">
        <v>70</v>
      </c>
      <c r="S18" s="317">
        <f t="shared" ca="1" si="15"/>
        <v>11.799999999999997</v>
      </c>
      <c r="T18" s="318">
        <f t="shared" ca="1" si="16"/>
        <v>550.60000000000014</v>
      </c>
      <c r="U18" s="318">
        <f t="shared" ca="1" si="17"/>
        <v>103.80000000000001</v>
      </c>
      <c r="V18" s="319">
        <f t="shared" ca="1" si="18"/>
        <v>2.2000000000000002</v>
      </c>
      <c r="W18" s="320">
        <f t="shared" ca="1" si="19"/>
        <v>9.4000000000000021</v>
      </c>
      <c r="X18" s="321">
        <f t="shared" ca="1" si="20"/>
        <v>677.8</v>
      </c>
    </row>
    <row r="19" spans="2:24" x14ac:dyDescent="0.35">
      <c r="B19" s="53" t="s">
        <v>71</v>
      </c>
      <c r="C19" s="317">
        <f t="shared" ca="1" si="3"/>
        <v>6.8571428571428577</v>
      </c>
      <c r="D19" s="318">
        <f t="shared" ca="1" si="4"/>
        <v>229.85714285714289</v>
      </c>
      <c r="E19" s="318">
        <f t="shared" ca="1" si="5"/>
        <v>58.571428571428577</v>
      </c>
      <c r="F19" s="319">
        <f t="shared" ca="1" si="6"/>
        <v>0.99999999999999978</v>
      </c>
      <c r="G19" s="320">
        <f t="shared" ca="1" si="7"/>
        <v>3.9999999999999991</v>
      </c>
      <c r="H19" s="321">
        <f t="shared" ca="1" si="8"/>
        <v>300.28571428571439</v>
      </c>
      <c r="I19" s="65"/>
      <c r="J19" s="53" t="s">
        <v>71</v>
      </c>
      <c r="K19" s="317">
        <f t="shared" ca="1" si="9"/>
        <v>6</v>
      </c>
      <c r="L19" s="318">
        <f t="shared" ca="1" si="10"/>
        <v>261.57142857142867</v>
      </c>
      <c r="M19" s="318">
        <f t="shared" ca="1" si="11"/>
        <v>26.714285714285705</v>
      </c>
      <c r="N19" s="319">
        <f t="shared" ca="1" si="12"/>
        <v>0.5714285714285714</v>
      </c>
      <c r="O19" s="320">
        <f t="shared" ca="1" si="13"/>
        <v>3.4285714285714275</v>
      </c>
      <c r="P19" s="321">
        <f t="shared" ca="1" si="14"/>
        <v>298.28571428571422</v>
      </c>
      <c r="Q19" s="65"/>
      <c r="R19" s="53" t="s">
        <v>71</v>
      </c>
      <c r="S19" s="317">
        <f t="shared" ca="1" si="15"/>
        <v>12.857142857142856</v>
      </c>
      <c r="T19" s="318">
        <f t="shared" ca="1" si="16"/>
        <v>491.4285714285715</v>
      </c>
      <c r="U19" s="318">
        <f t="shared" ca="1" si="17"/>
        <v>85.285714285714306</v>
      </c>
      <c r="V19" s="319">
        <f t="shared" ca="1" si="18"/>
        <v>1.5714285714285712</v>
      </c>
      <c r="W19" s="320">
        <f t="shared" ca="1" si="19"/>
        <v>7.428571428571427</v>
      </c>
      <c r="X19" s="321">
        <f t="shared" ca="1" si="20"/>
        <v>598.5714285714289</v>
      </c>
    </row>
    <row r="21" spans="2:24" x14ac:dyDescent="0.35">
      <c r="B21" s="460"/>
      <c r="C21" s="460"/>
      <c r="D21" s="460"/>
      <c r="E21" s="460"/>
      <c r="F21" s="460"/>
      <c r="G21" s="460"/>
      <c r="H21" s="460"/>
      <c r="S21" s="9">
        <f ca="1">SUMPRODUCT(VALUE(0&amp;SUBSTITUTE(SUBSTITUTE(S11:S17,"*",""),"-","")))</f>
        <v>90</v>
      </c>
      <c r="T21" s="9">
        <f t="shared" ref="T21:W21" ca="1" si="21">SUMPRODUCT(VALUE(0&amp;SUBSTITUTE(SUBSTITUTE(T11:T17,"*",""),"-","")))</f>
        <v>3440</v>
      </c>
      <c r="U21" s="9">
        <f t="shared" ca="1" si="21"/>
        <v>597</v>
      </c>
      <c r="V21" s="9">
        <f t="shared" ca="1" si="21"/>
        <v>11</v>
      </c>
      <c r="W21" s="9">
        <f t="shared" ca="1" si="21"/>
        <v>52</v>
      </c>
      <c r="X21" s="9">
        <f ca="1">SUMPRODUCT(VALUE(0&amp;SUBSTITUTE(SUBSTITUTE(X11:X17,"*",""),"-","")))</f>
        <v>4190</v>
      </c>
    </row>
    <row r="22" spans="2:24" x14ac:dyDescent="0.35">
      <c r="B22" s="65"/>
      <c r="C22" s="65"/>
    </row>
    <row r="23" spans="2:24" x14ac:dyDescent="0.35">
      <c r="B23" s="65"/>
      <c r="C23" s="257"/>
      <c r="F23" s="93"/>
      <c r="G23" s="93"/>
      <c r="H23" s="94"/>
    </row>
    <row r="24" spans="2:24" x14ac:dyDescent="0.35">
      <c r="B24" s="65"/>
      <c r="F24" s="93"/>
      <c r="G24" s="93"/>
      <c r="H24" s="94"/>
    </row>
    <row r="25" spans="2:24" x14ac:dyDescent="0.35">
      <c r="B25" s="65"/>
      <c r="F25" s="93"/>
      <c r="G25" s="93"/>
      <c r="H25" s="94"/>
    </row>
    <row r="26" spans="2:24" x14ac:dyDescent="0.35">
      <c r="B26" s="65"/>
      <c r="F26" s="93"/>
      <c r="G26" s="93"/>
      <c r="H26" s="94"/>
    </row>
    <row r="27" spans="2:24" x14ac:dyDescent="0.35">
      <c r="B27" s="65"/>
      <c r="F27" s="93"/>
      <c r="G27" s="93"/>
      <c r="H27" s="94"/>
    </row>
    <row r="28" spans="2:24" x14ac:dyDescent="0.35">
      <c r="B28" s="65"/>
      <c r="F28" s="93"/>
      <c r="G28" s="93"/>
      <c r="H28" s="94"/>
    </row>
    <row r="29" spans="2:24" x14ac:dyDescent="0.35">
      <c r="B29" s="65"/>
      <c r="F29" s="93"/>
      <c r="G29" s="93"/>
      <c r="H29" s="94"/>
    </row>
    <row r="30" spans="2:24" x14ac:dyDescent="0.35">
      <c r="B30" s="65"/>
      <c r="F30" s="93"/>
      <c r="G30" s="93"/>
      <c r="H30" s="94"/>
    </row>
    <row r="31" spans="2:24" x14ac:dyDescent="0.35">
      <c r="B31" s="65"/>
      <c r="F31" s="93"/>
      <c r="G31" s="93"/>
      <c r="H31" s="94"/>
    </row>
    <row r="33" spans="2:8" x14ac:dyDescent="0.35">
      <c r="B33" s="460"/>
      <c r="C33" s="460"/>
      <c r="D33" s="460"/>
      <c r="E33" s="460"/>
      <c r="F33" s="460"/>
      <c r="G33" s="460"/>
      <c r="H33" s="460"/>
    </row>
    <row r="34" spans="2:8" x14ac:dyDescent="0.35">
      <c r="B34" s="65"/>
      <c r="C34" s="65"/>
    </row>
    <row r="35" spans="2:8" x14ac:dyDescent="0.35">
      <c r="B35" s="65"/>
      <c r="C35" s="257"/>
      <c r="F35" s="93"/>
      <c r="G35" s="93"/>
      <c r="H35" s="94"/>
    </row>
    <row r="36" spans="2:8" x14ac:dyDescent="0.35">
      <c r="B36" s="65"/>
      <c r="F36" s="93"/>
      <c r="G36" s="93"/>
      <c r="H36" s="94"/>
    </row>
    <row r="37" spans="2:8" x14ac:dyDescent="0.35">
      <c r="B37" s="65"/>
      <c r="F37" s="93"/>
      <c r="G37" s="93"/>
      <c r="H37" s="94"/>
    </row>
    <row r="38" spans="2:8" x14ac:dyDescent="0.35">
      <c r="B38" s="65"/>
      <c r="F38" s="93"/>
      <c r="G38" s="93"/>
      <c r="H38" s="94"/>
    </row>
    <row r="39" spans="2:8" x14ac:dyDescent="0.35">
      <c r="B39" s="65"/>
      <c r="F39" s="93"/>
      <c r="G39" s="93"/>
      <c r="H39" s="94"/>
    </row>
    <row r="40" spans="2:8" x14ac:dyDescent="0.35">
      <c r="B40" s="65"/>
      <c r="F40" s="93"/>
      <c r="G40" s="93"/>
      <c r="H40" s="94"/>
    </row>
    <row r="41" spans="2:8" x14ac:dyDescent="0.35">
      <c r="B41" s="65"/>
      <c r="F41" s="93"/>
      <c r="G41" s="93"/>
      <c r="H41" s="94"/>
    </row>
    <row r="42" spans="2:8" x14ac:dyDescent="0.35">
      <c r="B42" s="65"/>
      <c r="F42" s="93"/>
      <c r="G42" s="93"/>
      <c r="H42" s="94"/>
    </row>
    <row r="43" spans="2:8" x14ac:dyDescent="0.35">
      <c r="B43" s="65"/>
      <c r="F43" s="93"/>
      <c r="G43" s="93"/>
      <c r="H43" s="94"/>
    </row>
    <row r="56" spans="1:19" hidden="1" x14ac:dyDescent="0.35">
      <c r="E56" s="46" t="s">
        <v>78</v>
      </c>
      <c r="F56" s="46" t="s">
        <v>79</v>
      </c>
      <c r="G56" s="46" t="s">
        <v>82</v>
      </c>
      <c r="H56" s="46" t="s">
        <v>83</v>
      </c>
      <c r="I56" s="46" t="s">
        <v>77</v>
      </c>
      <c r="J56" s="46" t="s">
        <v>4</v>
      </c>
      <c r="N56" s="46" t="s">
        <v>78</v>
      </c>
      <c r="O56" s="46" t="s">
        <v>79</v>
      </c>
      <c r="P56" s="46" t="s">
        <v>82</v>
      </c>
      <c r="Q56" s="46" t="s">
        <v>83</v>
      </c>
      <c r="R56" s="46" t="s">
        <v>77</v>
      </c>
      <c r="S56" s="46" t="s">
        <v>4</v>
      </c>
    </row>
    <row r="57" spans="1:19" hidden="1" x14ac:dyDescent="0.35">
      <c r="A57" s="315" t="str">
        <f>B57&amp;C57</f>
        <v>11</v>
      </c>
      <c r="B57" s="358">
        <v>1</v>
      </c>
      <c r="C57" s="359">
        <v>1</v>
      </c>
      <c r="D57" s="46" t="s">
        <v>8</v>
      </c>
      <c r="E57" s="360">
        <f ca="1">OFFSET(Values!$D$248,$K57*102,($B57-1)*14)</f>
        <v>3</v>
      </c>
      <c r="F57" s="360">
        <f ca="1">IF(OFFSET(Values!$E$248,$K57*102,($B57-1)*14)="-","-",IF(COUNT(OFFSET(Values!$E$248,$K57*102,($B57-1)*14))=0,(VALUE(0&amp;SUBSTITUTE(OFFSET(Values!$E$248,$K57*102,($B57-1)*14),"*",""))+VALUE(0&amp;SUBSTITUTE(OFFSET(Values!$F$248,$K57*102,($B57-1)*14),"*",""))&amp;"*"),(OFFSET(Values!$E$248,$K57*102,($B57-1)*14)+OFFSET(Values!$F$248,$K57*102,($B57-1)*14))))</f>
        <v>214</v>
      </c>
      <c r="G57" s="360">
        <f ca="1">OFFSET(Values!$G$248,$K57*102,($B57-1)*14)</f>
        <v>56</v>
      </c>
      <c r="H57" s="360">
        <f ca="1">OFFSET(Values!$H$248,$K57*102,($B57-1)*14)</f>
        <v>3</v>
      </c>
      <c r="I57" s="361">
        <f ca="1">IF(OFFSET(Values!$I$248,$K57*102,($B57-1)*14)="-","-",IF(COUNT(OFFSET(Values!$I$248,$K57*102,($B57-1)*14))=0,(VALUE(0&amp;SUBSTITUTE(OFFSET(Values!$I$248,$K57*102,($B57-1)*14),"*",""))+VALUE(0&amp;SUBSTITUTE(OFFSET(Values!$J$248,$K57*102,($B57-1)*14),"*",""))+VALUE(0&amp;SUBSTITUTE(OFFSET(Values!$K$248,$K57*102,($B57-1)*14),"*",""))+VALUE(0&amp;SUBSTITUTE(OFFSET(Values!$L$248,$K57*102,($B57-1)*14),"*",""))+VALUE(0&amp;SUBSTITUTE(OFFSET(Values!$M$248,$K57*102,($B57-1)*14),"*",""))+VALUE(0&amp;SUBSTITUTE(OFFSET(Values!$N$248,$K57*102,($B57-1)*14),"*",""))+VALUE(0&amp;SUBSTITUTE(OFFSET(Values!$O$248,$K57*102,($B57-1)*14),"*",""))&amp;"*"),(OFFSET(Values!$I$248,$K57*102,($B57-1)*14)+OFFSET(Values!$J$248,$K57*102,($B57-1)*14)+OFFSET(Values!$K$248,$K57*102,($B57-1)*14)+OFFSET(Values!$L$248,$K57*102,($B57-1)*14)+OFFSET(Values!$M$248,$K57*102,($B57-1)*14)+OFFSET(Values!$N$248,$K57*102,($B57-1)*14)+OFFSET(Values!$O$248,$K57*102,($B57-1)*14))))</f>
        <v>2</v>
      </c>
      <c r="J57" s="360">
        <f ca="1">OFFSET(Values!$C$248,$K57*102,($B57-1)*14)</f>
        <v>278</v>
      </c>
      <c r="K57" s="46">
        <v>0</v>
      </c>
      <c r="M57" s="46" t="s">
        <v>8</v>
      </c>
      <c r="N57" s="360">
        <f ca="1">IFERROR(VALUE(0&amp;SUBSTITUTE(E57,"*","")),"-")</f>
        <v>3</v>
      </c>
      <c r="O57" s="360">
        <f t="shared" ref="O57:S72" ca="1" si="22">IFERROR(VALUE(0&amp;SUBSTITUTE(F57,"*","")),"-")</f>
        <v>214</v>
      </c>
      <c r="P57" s="360">
        <f t="shared" ca="1" si="22"/>
        <v>56</v>
      </c>
      <c r="Q57" s="360">
        <f t="shared" ca="1" si="22"/>
        <v>3</v>
      </c>
      <c r="R57" s="360">
        <f t="shared" ca="1" si="22"/>
        <v>2</v>
      </c>
      <c r="S57" s="360">
        <f t="shared" ca="1" si="22"/>
        <v>278</v>
      </c>
    </row>
    <row r="58" spans="1:19" hidden="1" x14ac:dyDescent="0.35">
      <c r="A58" s="315" t="str">
        <f t="shared" ref="A58:A74" si="23">B58&amp;C58</f>
        <v>12</v>
      </c>
      <c r="B58" s="358">
        <v>1</v>
      </c>
      <c r="C58" s="359">
        <v>2</v>
      </c>
      <c r="D58" s="46" t="s">
        <v>9</v>
      </c>
      <c r="E58" s="360">
        <f ca="1">OFFSET(Values!$D$248,$K58*102,($B58-1)*14)</f>
        <v>10</v>
      </c>
      <c r="F58" s="360">
        <f ca="1">IF(OFFSET(Values!$E$248,$K58*102,($B58-1)*14)="-","-",IF(COUNT(OFFSET(Values!$E$248,$K58*102,($B58-1)*14))=0,(VALUE(0&amp;SUBSTITUTE(OFFSET(Values!$E$248,$K58*102,($B58-1)*14),"*",""))+VALUE(0&amp;SUBSTITUTE(OFFSET(Values!$F$248,$K58*102,($B58-1)*14),"*",""))&amp;"*"),(OFFSET(Values!$E$248,$K58*102,($B58-1)*14)+OFFSET(Values!$F$248,$K58*102,($B58-1)*14))))</f>
        <v>255</v>
      </c>
      <c r="G58" s="360">
        <f ca="1">OFFSET(Values!$G$248,$K58*102,($B58-1)*14)</f>
        <v>78</v>
      </c>
      <c r="H58" s="360">
        <f ca="1">OFFSET(Values!$H$248,$K58*102,($B58-1)*14)</f>
        <v>1</v>
      </c>
      <c r="I58" s="361">
        <f ca="1">IF(OFFSET(Values!$I$248,$K58*102,($B58-1)*14)="-","-",IF(COUNT(OFFSET(Values!$I$248,$K58*102,($B58-1)*14))=0,(VALUE(0&amp;SUBSTITUTE(OFFSET(Values!$I$248,$K58*102,($B58-1)*14),"*",""))+VALUE(0&amp;SUBSTITUTE(OFFSET(Values!$J$248,$K58*102,($B58-1)*14),"*",""))+VALUE(0&amp;SUBSTITUTE(OFFSET(Values!$K$248,$K58*102,($B58-1)*14),"*",""))+VALUE(0&amp;SUBSTITUTE(OFFSET(Values!$L$248,$K58*102,($B58-1)*14),"*",""))+VALUE(0&amp;SUBSTITUTE(OFFSET(Values!$M$248,$K58*102,($B58-1)*14),"*",""))+VALUE(0&amp;SUBSTITUTE(OFFSET(Values!$N$248,$K58*102,($B58-1)*14),"*",""))+VALUE(0&amp;SUBSTITUTE(OFFSET(Values!$O$248,$K58*102,($B58-1)*14),"*",""))&amp;"*"),(OFFSET(Values!$I$248,$K58*102,($B58-1)*14)+OFFSET(Values!$J$248,$K58*102,($B58-1)*14)+OFFSET(Values!$K$248,$K58*102,($B58-1)*14)+OFFSET(Values!$L$248,$K58*102,($B58-1)*14)+OFFSET(Values!$M$248,$K58*102,($B58-1)*14)+OFFSET(Values!$N$248,$K58*102,($B58-1)*14)+OFFSET(Values!$O$248,$K58*102,($B58-1)*14))))</f>
        <v>1</v>
      </c>
      <c r="J58" s="360">
        <f ca="1">OFFSET(Values!$C$248,$K58*102,($B58-1)*14)</f>
        <v>345</v>
      </c>
      <c r="K58" s="46">
        <v>1</v>
      </c>
      <c r="M58" s="46" t="s">
        <v>9</v>
      </c>
      <c r="N58" s="360">
        <f t="shared" ref="N58:S83" ca="1" si="24">IFERROR(VALUE(0&amp;SUBSTITUTE(E58,"*","")),"-")</f>
        <v>10</v>
      </c>
      <c r="O58" s="360">
        <f t="shared" ca="1" si="22"/>
        <v>255</v>
      </c>
      <c r="P58" s="360">
        <f t="shared" ca="1" si="22"/>
        <v>78</v>
      </c>
      <c r="Q58" s="360">
        <f t="shared" ca="1" si="22"/>
        <v>1</v>
      </c>
      <c r="R58" s="360">
        <f t="shared" ca="1" si="22"/>
        <v>1</v>
      </c>
      <c r="S58" s="360">
        <f t="shared" ca="1" si="22"/>
        <v>345</v>
      </c>
    </row>
    <row r="59" spans="1:19" hidden="1" x14ac:dyDescent="0.35">
      <c r="A59" s="315" t="str">
        <f t="shared" si="23"/>
        <v>13</v>
      </c>
      <c r="B59" s="358">
        <v>1</v>
      </c>
      <c r="C59" s="359">
        <v>3</v>
      </c>
      <c r="D59" s="46" t="s">
        <v>10</v>
      </c>
      <c r="E59" s="360">
        <f ca="1">OFFSET(Values!$D$248,$K59*102,($B59-1)*14)</f>
        <v>6</v>
      </c>
      <c r="F59" s="360">
        <f ca="1">IF(OFFSET(Values!$E$248,$K59*102,($B59-1)*14)="-","-",IF(COUNT(OFFSET(Values!$E$248,$K59*102,($B59-1)*14))=0,(VALUE(0&amp;SUBSTITUTE(OFFSET(Values!$E$248,$K59*102,($B59-1)*14),"*",""))+VALUE(0&amp;SUBSTITUTE(OFFSET(Values!$F$248,$K59*102,($B59-1)*14),"*",""))&amp;"*"),(OFFSET(Values!$E$248,$K59*102,($B59-1)*14)+OFFSET(Values!$F$248,$K59*102,($B59-1)*14))))</f>
        <v>264</v>
      </c>
      <c r="G59" s="360">
        <f ca="1">OFFSET(Values!$G$248,$K59*102,($B59-1)*14)</f>
        <v>79</v>
      </c>
      <c r="H59" s="360">
        <f ca="1">OFFSET(Values!$H$248,$K59*102,($B59-1)*14)</f>
        <v>1</v>
      </c>
      <c r="I59" s="361">
        <f ca="1">IF(OFFSET(Values!$I$248,$K59*102,($B59-1)*14)="-","-",IF(COUNT(OFFSET(Values!$I$248,$K59*102,($B59-1)*14))=0,(VALUE(0&amp;SUBSTITUTE(OFFSET(Values!$I$248,$K59*102,($B59-1)*14),"*",""))+VALUE(0&amp;SUBSTITUTE(OFFSET(Values!$J$248,$K59*102,($B59-1)*14),"*",""))+VALUE(0&amp;SUBSTITUTE(OFFSET(Values!$K$248,$K59*102,($B59-1)*14),"*",""))+VALUE(0&amp;SUBSTITUTE(OFFSET(Values!$L$248,$K59*102,($B59-1)*14),"*",""))+VALUE(0&amp;SUBSTITUTE(OFFSET(Values!$M$248,$K59*102,($B59-1)*14),"*",""))+VALUE(0&amp;SUBSTITUTE(OFFSET(Values!$N$248,$K59*102,($B59-1)*14),"*",""))+VALUE(0&amp;SUBSTITUTE(OFFSET(Values!$O$248,$K59*102,($B59-1)*14),"*",""))&amp;"*"),(OFFSET(Values!$I$248,$K59*102,($B59-1)*14)+OFFSET(Values!$J$248,$K59*102,($B59-1)*14)+OFFSET(Values!$K$248,$K59*102,($B59-1)*14)+OFFSET(Values!$L$248,$K59*102,($B59-1)*14)+OFFSET(Values!$M$248,$K59*102,($B59-1)*14)+OFFSET(Values!$N$248,$K59*102,($B59-1)*14)+OFFSET(Values!$O$248,$K59*102,($B59-1)*14))))</f>
        <v>5</v>
      </c>
      <c r="J59" s="360">
        <f ca="1">OFFSET(Values!$C$248,$K59*102,($B59-1)*14)</f>
        <v>355</v>
      </c>
      <c r="K59" s="46">
        <v>2</v>
      </c>
      <c r="M59" s="46" t="s">
        <v>10</v>
      </c>
      <c r="N59" s="360">
        <f t="shared" ca="1" si="24"/>
        <v>6</v>
      </c>
      <c r="O59" s="360">
        <f t="shared" ca="1" si="22"/>
        <v>264</v>
      </c>
      <c r="P59" s="360">
        <f t="shared" ca="1" si="22"/>
        <v>79</v>
      </c>
      <c r="Q59" s="360">
        <f t="shared" ca="1" si="22"/>
        <v>1</v>
      </c>
      <c r="R59" s="360">
        <f t="shared" ca="1" si="22"/>
        <v>5</v>
      </c>
      <c r="S59" s="360">
        <f t="shared" ca="1" si="22"/>
        <v>355</v>
      </c>
    </row>
    <row r="60" spans="1:19" hidden="1" x14ac:dyDescent="0.35">
      <c r="A60" s="315" t="str">
        <f t="shared" si="23"/>
        <v>14</v>
      </c>
      <c r="B60" s="358">
        <v>1</v>
      </c>
      <c r="C60" s="359">
        <v>4</v>
      </c>
      <c r="D60" s="46" t="s">
        <v>11</v>
      </c>
      <c r="E60" s="360">
        <f ca="1">OFFSET(Values!$D$248,$K60*102,($B60-1)*14)</f>
        <v>4</v>
      </c>
      <c r="F60" s="360">
        <f ca="1">IF(OFFSET(Values!$E$248,$K60*102,($B60-1)*14)="-","-",IF(COUNT(OFFSET(Values!$E$248,$K60*102,($B60-1)*14))=0,(VALUE(0&amp;SUBSTITUTE(OFFSET(Values!$E$248,$K60*102,($B60-1)*14),"*",""))+VALUE(0&amp;SUBSTITUTE(OFFSET(Values!$F$248,$K60*102,($B60-1)*14),"*",""))&amp;"*"),(OFFSET(Values!$E$248,$K60*102,($B60-1)*14)+OFFSET(Values!$F$248,$K60*102,($B60-1)*14))))</f>
        <v>263</v>
      </c>
      <c r="G60" s="360">
        <f ca="1">OFFSET(Values!$G$248,$K60*102,($B60-1)*14)</f>
        <v>84</v>
      </c>
      <c r="H60" s="360">
        <f ca="1">OFFSET(Values!$H$248,$K60*102,($B60-1)*14)</f>
        <v>1</v>
      </c>
      <c r="I60" s="361">
        <f ca="1">IF(OFFSET(Values!$I$248,$K60*102,($B60-1)*14)="-","-",IF(COUNT(OFFSET(Values!$I$248,$K60*102,($B60-1)*14))=0,(VALUE(0&amp;SUBSTITUTE(OFFSET(Values!$I$248,$K60*102,($B60-1)*14),"*",""))+VALUE(0&amp;SUBSTITUTE(OFFSET(Values!$J$248,$K60*102,($B60-1)*14),"*",""))+VALUE(0&amp;SUBSTITUTE(OFFSET(Values!$K$248,$K60*102,($B60-1)*14),"*",""))+VALUE(0&amp;SUBSTITUTE(OFFSET(Values!$L$248,$K60*102,($B60-1)*14),"*",""))+VALUE(0&amp;SUBSTITUTE(OFFSET(Values!$M$248,$K60*102,($B60-1)*14),"*",""))+VALUE(0&amp;SUBSTITUTE(OFFSET(Values!$N$248,$K60*102,($B60-1)*14),"*",""))+VALUE(0&amp;SUBSTITUTE(OFFSET(Values!$O$248,$K60*102,($B60-1)*14),"*",""))&amp;"*"),(OFFSET(Values!$I$248,$K60*102,($B60-1)*14)+OFFSET(Values!$J$248,$K60*102,($B60-1)*14)+OFFSET(Values!$K$248,$K60*102,($B60-1)*14)+OFFSET(Values!$L$248,$K60*102,($B60-1)*14)+OFFSET(Values!$M$248,$K60*102,($B60-1)*14)+OFFSET(Values!$N$248,$K60*102,($B60-1)*14)+OFFSET(Values!$O$248,$K60*102,($B60-1)*14))))</f>
        <v>9</v>
      </c>
      <c r="J60" s="360">
        <f ca="1">OFFSET(Values!$C$248,$K60*102,($B60-1)*14)</f>
        <v>361</v>
      </c>
      <c r="K60" s="46">
        <v>3</v>
      </c>
      <c r="M60" s="46" t="s">
        <v>11</v>
      </c>
      <c r="N60" s="360">
        <f t="shared" ca="1" si="24"/>
        <v>4</v>
      </c>
      <c r="O60" s="360">
        <f t="shared" ca="1" si="22"/>
        <v>263</v>
      </c>
      <c r="P60" s="360">
        <f t="shared" ca="1" si="22"/>
        <v>84</v>
      </c>
      <c r="Q60" s="360">
        <f t="shared" ca="1" si="22"/>
        <v>1</v>
      </c>
      <c r="R60" s="360">
        <f t="shared" ca="1" si="22"/>
        <v>9</v>
      </c>
      <c r="S60" s="360">
        <f t="shared" ca="1" si="22"/>
        <v>361</v>
      </c>
    </row>
    <row r="61" spans="1:19" hidden="1" x14ac:dyDescent="0.35">
      <c r="A61" s="315" t="str">
        <f t="shared" si="23"/>
        <v>15</v>
      </c>
      <c r="B61" s="358">
        <v>1</v>
      </c>
      <c r="C61" s="359">
        <v>5</v>
      </c>
      <c r="D61" s="46" t="s">
        <v>5</v>
      </c>
      <c r="E61" s="360">
        <f ca="1">OFFSET(Values!$D$248,$K61*102,($B61-1)*14)</f>
        <v>5</v>
      </c>
      <c r="F61" s="360">
        <f ca="1">IF(OFFSET(Values!$E$248,$K61*102,($B61-1)*14)="-","-",IF(COUNT(OFFSET(Values!$E$248,$K61*102,($B61-1)*14))=0,(VALUE(0&amp;SUBSTITUTE(OFFSET(Values!$E$248,$K61*102,($B61-1)*14),"*",""))+VALUE(0&amp;SUBSTITUTE(OFFSET(Values!$F$248,$K61*102,($B61-1)*14),"*",""))&amp;"*"),(OFFSET(Values!$E$248,$K61*102,($B61-1)*14)+OFFSET(Values!$F$248,$K61*102,($B61-1)*14))))</f>
        <v>287</v>
      </c>
      <c r="G61" s="360">
        <f ca="1">OFFSET(Values!$G$248,$K61*102,($B61-1)*14)</f>
        <v>55</v>
      </c>
      <c r="H61" s="360">
        <f ca="1">OFFSET(Values!$H$248,$K61*102,($B61-1)*14)</f>
        <v>1</v>
      </c>
      <c r="I61" s="361">
        <f ca="1">IF(OFFSET(Values!$I$248,$K61*102,($B61-1)*14)="-","-",IF(COUNT(OFFSET(Values!$I$248,$K61*102,($B61-1)*14))=0,(VALUE(0&amp;SUBSTITUTE(OFFSET(Values!$I$248,$K61*102,($B61-1)*14),"*",""))+VALUE(0&amp;SUBSTITUTE(OFFSET(Values!$J$248,$K61*102,($B61-1)*14),"*",""))+VALUE(0&amp;SUBSTITUTE(OFFSET(Values!$K$248,$K61*102,($B61-1)*14),"*",""))+VALUE(0&amp;SUBSTITUTE(OFFSET(Values!$L$248,$K61*102,($B61-1)*14),"*",""))+VALUE(0&amp;SUBSTITUTE(OFFSET(Values!$M$248,$K61*102,($B61-1)*14),"*",""))+VALUE(0&amp;SUBSTITUTE(OFFSET(Values!$N$248,$K61*102,($B61-1)*14),"*",""))+VALUE(0&amp;SUBSTITUTE(OFFSET(Values!$O$248,$K61*102,($B61-1)*14),"*",""))&amp;"*"),(OFFSET(Values!$I$248,$K61*102,($B61-1)*14)+OFFSET(Values!$J$248,$K61*102,($B61-1)*14)+OFFSET(Values!$K$248,$K61*102,($B61-1)*14)+OFFSET(Values!$L$248,$K61*102,($B61-1)*14)+OFFSET(Values!$M$248,$K61*102,($B61-1)*14)+OFFSET(Values!$N$248,$K61*102,($B61-1)*14)+OFFSET(Values!$O$248,$K61*102,($B61-1)*14))))</f>
        <v>7</v>
      </c>
      <c r="J61" s="360">
        <f ca="1">OFFSET(Values!$C$248,$K61*102,($B61-1)*14)</f>
        <v>355</v>
      </c>
      <c r="K61" s="46">
        <v>4</v>
      </c>
      <c r="M61" s="46" t="s">
        <v>5</v>
      </c>
      <c r="N61" s="360">
        <f t="shared" ca="1" si="24"/>
        <v>5</v>
      </c>
      <c r="O61" s="360">
        <f t="shared" ca="1" si="22"/>
        <v>287</v>
      </c>
      <c r="P61" s="360">
        <f t="shared" ca="1" si="22"/>
        <v>55</v>
      </c>
      <c r="Q61" s="360">
        <f t="shared" ca="1" si="22"/>
        <v>1</v>
      </c>
      <c r="R61" s="360">
        <f t="shared" ca="1" si="22"/>
        <v>7</v>
      </c>
      <c r="S61" s="360">
        <f t="shared" ca="1" si="22"/>
        <v>355</v>
      </c>
    </row>
    <row r="62" spans="1:19" hidden="1" x14ac:dyDescent="0.35">
      <c r="A62" s="315" t="str">
        <f t="shared" si="23"/>
        <v>16</v>
      </c>
      <c r="B62" s="358">
        <v>1</v>
      </c>
      <c r="C62" s="359">
        <v>6</v>
      </c>
      <c r="D62" s="46" t="s">
        <v>6</v>
      </c>
      <c r="E62" s="360">
        <f ca="1">OFFSET(Values!$D$248,$K62*102,($B62-1)*14)</f>
        <v>5</v>
      </c>
      <c r="F62" s="360">
        <f ca="1">IF(OFFSET(Values!$E$248,$K62*102,($B62-1)*14)="-","-",IF(COUNT(OFFSET(Values!$E$248,$K62*102,($B62-1)*14))=0,(VALUE(0&amp;SUBSTITUTE(OFFSET(Values!$E$248,$K62*102,($B62-1)*14),"*",""))+VALUE(0&amp;SUBSTITUTE(OFFSET(Values!$F$248,$K62*102,($B62-1)*14),"*",""))&amp;"*"),(OFFSET(Values!$E$248,$K62*102,($B62-1)*14)+OFFSET(Values!$F$248,$K62*102,($B62-1)*14))))</f>
        <v>220</v>
      </c>
      <c r="G62" s="360">
        <f ca="1">OFFSET(Values!$G$248,$K62*102,($B62-1)*14)</f>
        <v>31</v>
      </c>
      <c r="H62" s="360">
        <f ca="1">OFFSET(Values!$H$248,$K62*102,($B62-1)*14)</f>
        <v>0</v>
      </c>
      <c r="I62" s="361">
        <f ca="1">IF(OFFSET(Values!$I$248,$K62*102,($B62-1)*14)="-","-",IF(COUNT(OFFSET(Values!$I$248,$K62*102,($B62-1)*14))=0,(VALUE(0&amp;SUBSTITUTE(OFFSET(Values!$I$248,$K62*102,($B62-1)*14),"*",""))+VALUE(0&amp;SUBSTITUTE(OFFSET(Values!$J$248,$K62*102,($B62-1)*14),"*",""))+VALUE(0&amp;SUBSTITUTE(OFFSET(Values!$K$248,$K62*102,($B62-1)*14),"*",""))+VALUE(0&amp;SUBSTITUTE(OFFSET(Values!$L$248,$K62*102,($B62-1)*14),"*",""))+VALUE(0&amp;SUBSTITUTE(OFFSET(Values!$M$248,$K62*102,($B62-1)*14),"*",""))+VALUE(0&amp;SUBSTITUTE(OFFSET(Values!$N$248,$K62*102,($B62-1)*14),"*",""))+VALUE(0&amp;SUBSTITUTE(OFFSET(Values!$O$248,$K62*102,($B62-1)*14),"*",""))&amp;"*"),(OFFSET(Values!$I$248,$K62*102,($B62-1)*14)+OFFSET(Values!$J$248,$K62*102,($B62-1)*14)+OFFSET(Values!$K$248,$K62*102,($B62-1)*14)+OFFSET(Values!$L$248,$K62*102,($B62-1)*14)+OFFSET(Values!$M$248,$K62*102,($B62-1)*14)+OFFSET(Values!$N$248,$K62*102,($B62-1)*14)+OFFSET(Values!$O$248,$K62*102,($B62-1)*14))))</f>
        <v>1</v>
      </c>
      <c r="J62" s="360">
        <f ca="1">OFFSET(Values!$C$248,$K62*102,($B62-1)*14)</f>
        <v>257</v>
      </c>
      <c r="K62" s="46">
        <v>5</v>
      </c>
      <c r="M62" s="46" t="s">
        <v>6</v>
      </c>
      <c r="N62" s="360">
        <f t="shared" ca="1" si="24"/>
        <v>5</v>
      </c>
      <c r="O62" s="360">
        <f t="shared" ca="1" si="22"/>
        <v>220</v>
      </c>
      <c r="P62" s="360">
        <f t="shared" ca="1" si="22"/>
        <v>31</v>
      </c>
      <c r="Q62" s="360">
        <f t="shared" ca="1" si="22"/>
        <v>0</v>
      </c>
      <c r="R62" s="360">
        <f t="shared" ca="1" si="22"/>
        <v>1</v>
      </c>
      <c r="S62" s="360">
        <f t="shared" ca="1" si="22"/>
        <v>257</v>
      </c>
    </row>
    <row r="63" spans="1:19" hidden="1" x14ac:dyDescent="0.35">
      <c r="A63" s="315" t="str">
        <f t="shared" si="23"/>
        <v>17</v>
      </c>
      <c r="B63" s="358">
        <v>1</v>
      </c>
      <c r="C63" s="359">
        <v>7</v>
      </c>
      <c r="D63" s="46" t="s">
        <v>7</v>
      </c>
      <c r="E63" s="360">
        <f ca="1">OFFSET(Values!$D$248,$K63*102,($B63-1)*14)</f>
        <v>15</v>
      </c>
      <c r="F63" s="360">
        <f ca="1">IF(OFFSET(Values!$E$248,$K63*102,($B63-1)*14)="-","-",IF(COUNT(OFFSET(Values!$E$248,$K63*102,($B63-1)*14))=0,(VALUE(0&amp;SUBSTITUTE(OFFSET(Values!$E$248,$K63*102,($B63-1)*14),"*",""))+VALUE(0&amp;SUBSTITUTE(OFFSET(Values!$F$248,$K63*102,($B63-1)*14),"*",""))&amp;"*"),(OFFSET(Values!$E$248,$K63*102,($B63-1)*14)+OFFSET(Values!$F$248,$K63*102,($B63-1)*14))))</f>
        <v>106</v>
      </c>
      <c r="G63" s="360">
        <f ca="1">OFFSET(Values!$G$248,$K63*102,($B63-1)*14)</f>
        <v>27</v>
      </c>
      <c r="H63" s="360">
        <f ca="1">OFFSET(Values!$H$248,$K63*102,($B63-1)*14)</f>
        <v>0</v>
      </c>
      <c r="I63" s="361">
        <f ca="1">IF(OFFSET(Values!$I$248,$K63*102,($B63-1)*14)="-","-",IF(COUNT(OFFSET(Values!$I$248,$K63*102,($B63-1)*14))=0,(VALUE(0&amp;SUBSTITUTE(OFFSET(Values!$I$248,$K63*102,($B63-1)*14),"*",""))+VALUE(0&amp;SUBSTITUTE(OFFSET(Values!$J$248,$K63*102,($B63-1)*14),"*",""))+VALUE(0&amp;SUBSTITUTE(OFFSET(Values!$K$248,$K63*102,($B63-1)*14),"*",""))+VALUE(0&amp;SUBSTITUTE(OFFSET(Values!$L$248,$K63*102,($B63-1)*14),"*",""))+VALUE(0&amp;SUBSTITUTE(OFFSET(Values!$M$248,$K63*102,($B63-1)*14),"*",""))+VALUE(0&amp;SUBSTITUTE(OFFSET(Values!$N$248,$K63*102,($B63-1)*14),"*",""))+VALUE(0&amp;SUBSTITUTE(OFFSET(Values!$O$248,$K63*102,($B63-1)*14),"*",""))&amp;"*"),(OFFSET(Values!$I$248,$K63*102,($B63-1)*14)+OFFSET(Values!$J$248,$K63*102,($B63-1)*14)+OFFSET(Values!$K$248,$K63*102,($B63-1)*14)+OFFSET(Values!$L$248,$K63*102,($B63-1)*14)+OFFSET(Values!$M$248,$K63*102,($B63-1)*14)+OFFSET(Values!$N$248,$K63*102,($B63-1)*14)+OFFSET(Values!$O$248,$K63*102,($B63-1)*14))))</f>
        <v>3</v>
      </c>
      <c r="J63" s="360">
        <f ca="1">OFFSET(Values!$C$248,$K63*102,($B63-1)*14)</f>
        <v>151</v>
      </c>
      <c r="K63" s="46">
        <v>6</v>
      </c>
      <c r="M63" s="46" t="s">
        <v>7</v>
      </c>
      <c r="N63" s="360">
        <f t="shared" ca="1" si="24"/>
        <v>15</v>
      </c>
      <c r="O63" s="360">
        <f t="shared" ca="1" si="22"/>
        <v>106</v>
      </c>
      <c r="P63" s="360">
        <f t="shared" ca="1" si="22"/>
        <v>27</v>
      </c>
      <c r="Q63" s="360">
        <f t="shared" ca="1" si="22"/>
        <v>0</v>
      </c>
      <c r="R63" s="360">
        <f t="shared" ca="1" si="22"/>
        <v>3</v>
      </c>
      <c r="S63" s="360">
        <f t="shared" ca="1" si="22"/>
        <v>151</v>
      </c>
    </row>
    <row r="64" spans="1:19" hidden="1" x14ac:dyDescent="0.35">
      <c r="A64" s="315" t="str">
        <f t="shared" si="23"/>
        <v>18</v>
      </c>
      <c r="B64" s="358">
        <v>1</v>
      </c>
      <c r="C64" s="359">
        <v>8</v>
      </c>
      <c r="D64" s="46" t="s">
        <v>70</v>
      </c>
      <c r="E64" s="360">
        <f ca="1">OFFSET(Values!$D$248,$K64*102,($B64-1)*14)</f>
        <v>5.6000000000000005</v>
      </c>
      <c r="F64" s="360">
        <f ca="1">IF(OFFSET(Values!$E$248,$K64*102,($B64-1)*14)="-","-",IF(COUNT(OFFSET(Values!$E$248,$K64*102,($B64-1)*14))=0,(VALUE(0&amp;SUBSTITUTE(OFFSET(Values!$E$248,$K64*102,($B64-1)*14),"*",""))+VALUE(0&amp;SUBSTITUTE(OFFSET(Values!$F$248,$K64*102,($B64-1)*14),"*",""))&amp;"*"),(OFFSET(Values!$E$248,$K64*102,($B64-1)*14)+OFFSET(Values!$F$248,$K64*102,($B64-1)*14))))</f>
        <v>256.59999999999991</v>
      </c>
      <c r="G64" s="360">
        <f ca="1">OFFSET(Values!$G$248,$K64*102,($B64-1)*14)</f>
        <v>70.400000000000034</v>
      </c>
      <c r="H64" s="360">
        <f ca="1">OFFSET(Values!$H$248,$K64*102,($B64-1)*14)</f>
        <v>1.4</v>
      </c>
      <c r="I64" s="361">
        <f ca="1">IF(OFFSET(Values!$I$248,$K64*102,($B64-1)*14)="-","-",IF(COUNT(OFFSET(Values!$I$248,$K64*102,($B64-1)*14))=0,(VALUE(0&amp;SUBSTITUTE(OFFSET(Values!$I$248,$K64*102,($B64-1)*14),"*",""))+VALUE(0&amp;SUBSTITUTE(OFFSET(Values!$J$248,$K64*102,($B64-1)*14),"*",""))+VALUE(0&amp;SUBSTITUTE(OFFSET(Values!$K$248,$K64*102,($B64-1)*14),"*",""))+VALUE(0&amp;SUBSTITUTE(OFFSET(Values!$L$248,$K64*102,($B64-1)*14),"*",""))+VALUE(0&amp;SUBSTITUTE(OFFSET(Values!$M$248,$K64*102,($B64-1)*14),"*",""))+VALUE(0&amp;SUBSTITUTE(OFFSET(Values!$N$248,$K64*102,($B64-1)*14),"*",""))+VALUE(0&amp;SUBSTITUTE(OFFSET(Values!$O$248,$K64*102,($B64-1)*14),"*",""))&amp;"*"),(OFFSET(Values!$I$248,$K64*102,($B64-1)*14)+OFFSET(Values!$J$248,$K64*102,($B64-1)*14)+OFFSET(Values!$K$248,$K64*102,($B64-1)*14)+OFFSET(Values!$L$248,$K64*102,($B64-1)*14)+OFFSET(Values!$M$248,$K64*102,($B64-1)*14)+OFFSET(Values!$N$248,$K64*102,($B64-1)*14)+OFFSET(Values!$O$248,$K64*102,($B64-1)*14))))</f>
        <v>4.8</v>
      </c>
      <c r="J64" s="360">
        <f ca="1">OFFSET(Values!$C$248,$K64*102,($B64-1)*14)</f>
        <v>338.80000000000007</v>
      </c>
      <c r="K64" s="46">
        <v>7</v>
      </c>
      <c r="M64" s="46" t="s">
        <v>70</v>
      </c>
      <c r="N64" s="360">
        <f t="shared" ca="1" si="24"/>
        <v>5.6</v>
      </c>
      <c r="O64" s="360">
        <f t="shared" ca="1" si="22"/>
        <v>256.60000000000002</v>
      </c>
      <c r="P64" s="360">
        <f t="shared" ca="1" si="22"/>
        <v>70.400000000000006</v>
      </c>
      <c r="Q64" s="360">
        <f t="shared" ca="1" si="22"/>
        <v>1.4</v>
      </c>
      <c r="R64" s="360">
        <f t="shared" ca="1" si="22"/>
        <v>4.8</v>
      </c>
      <c r="S64" s="360">
        <f t="shared" ca="1" si="22"/>
        <v>338.8</v>
      </c>
    </row>
    <row r="65" spans="1:19" hidden="1" x14ac:dyDescent="0.35">
      <c r="A65" s="315" t="str">
        <f t="shared" si="23"/>
        <v>19</v>
      </c>
      <c r="B65" s="358">
        <v>1</v>
      </c>
      <c r="C65" s="359">
        <v>9</v>
      </c>
      <c r="D65" s="46" t="s">
        <v>71</v>
      </c>
      <c r="E65" s="360">
        <f ca="1">OFFSET(Values!$D$248,$K65*102,($B65-1)*14)</f>
        <v>6.8571428571428577</v>
      </c>
      <c r="F65" s="360">
        <f ca="1">IF(OFFSET(Values!$E$248,$K65*102,($B65-1)*14)="-","-",IF(COUNT(OFFSET(Values!$E$248,$K65*102,($B65-1)*14))=0,(VALUE(0&amp;SUBSTITUTE(OFFSET(Values!$E$248,$K65*102,($B65-1)*14),"*",""))+VALUE(0&amp;SUBSTITUTE(OFFSET(Values!$F$248,$K65*102,($B65-1)*14),"*",""))&amp;"*"),(OFFSET(Values!$E$248,$K65*102,($B65-1)*14)+OFFSET(Values!$F$248,$K65*102,($B65-1)*14))))</f>
        <v>229.85714285714289</v>
      </c>
      <c r="G65" s="360">
        <f ca="1">OFFSET(Values!$G$248,$K65*102,($B65-1)*14)</f>
        <v>58.571428571428577</v>
      </c>
      <c r="H65" s="360">
        <f ca="1">OFFSET(Values!$H$248,$K65*102,($B65-1)*14)</f>
        <v>0.99999999999999978</v>
      </c>
      <c r="I65" s="361">
        <f ca="1">IF(OFFSET(Values!$I$248,$K65*102,($B65-1)*14)="-","-",IF(COUNT(OFFSET(Values!$I$248,$K65*102,($B65-1)*14))=0,(VALUE(0&amp;SUBSTITUTE(OFFSET(Values!$I$248,$K65*102,($B65-1)*14),"*",""))+VALUE(0&amp;SUBSTITUTE(OFFSET(Values!$J$248,$K65*102,($B65-1)*14),"*",""))+VALUE(0&amp;SUBSTITUTE(OFFSET(Values!$K$248,$K65*102,($B65-1)*14),"*",""))+VALUE(0&amp;SUBSTITUTE(OFFSET(Values!$L$248,$K65*102,($B65-1)*14),"*",""))+VALUE(0&amp;SUBSTITUTE(OFFSET(Values!$M$248,$K65*102,($B65-1)*14),"*",""))+VALUE(0&amp;SUBSTITUTE(OFFSET(Values!$N$248,$K65*102,($B65-1)*14),"*",""))+VALUE(0&amp;SUBSTITUTE(OFFSET(Values!$O$248,$K65*102,($B65-1)*14),"*",""))&amp;"*"),(OFFSET(Values!$I$248,$K65*102,($B65-1)*14)+OFFSET(Values!$J$248,$K65*102,($B65-1)*14)+OFFSET(Values!$K$248,$K65*102,($B65-1)*14)+OFFSET(Values!$L$248,$K65*102,($B65-1)*14)+OFFSET(Values!$M$248,$K65*102,($B65-1)*14)+OFFSET(Values!$N$248,$K65*102,($B65-1)*14)+OFFSET(Values!$O$248,$K65*102,($B65-1)*14))))</f>
        <v>3.9999999999999991</v>
      </c>
      <c r="J65" s="360">
        <f ca="1">OFFSET(Values!$C$248,$K65*102,($B65-1)*14)</f>
        <v>300.28571428571439</v>
      </c>
      <c r="K65" s="46">
        <v>8</v>
      </c>
      <c r="M65" s="46" t="s">
        <v>71</v>
      </c>
      <c r="N65" s="360">
        <f t="shared" ca="1" si="24"/>
        <v>6.8571428571428603</v>
      </c>
      <c r="O65" s="360">
        <f t="shared" ca="1" si="22"/>
        <v>229.857142857143</v>
      </c>
      <c r="P65" s="360">
        <f t="shared" ca="1" si="22"/>
        <v>58.571428571428598</v>
      </c>
      <c r="Q65" s="360">
        <f t="shared" ca="1" si="22"/>
        <v>1</v>
      </c>
      <c r="R65" s="360">
        <f t="shared" ca="1" si="22"/>
        <v>4</v>
      </c>
      <c r="S65" s="360">
        <f t="shared" ca="1" si="22"/>
        <v>300.28571428571399</v>
      </c>
    </row>
    <row r="66" spans="1:19" hidden="1" x14ac:dyDescent="0.35">
      <c r="A66" s="315" t="str">
        <f t="shared" si="23"/>
        <v>21</v>
      </c>
      <c r="B66" s="358">
        <v>2</v>
      </c>
      <c r="C66" s="359">
        <v>1</v>
      </c>
      <c r="D66" s="46" t="s">
        <v>8</v>
      </c>
      <c r="E66" s="360">
        <f ca="1">OFFSET(Values!$D$248,$K66*102,($B66-1)*14)</f>
        <v>4</v>
      </c>
      <c r="F66" s="360">
        <f ca="1">IF(OFFSET(Values!$E$248,$K66*102,($B66-1)*14)="-","-",IF(COUNT(OFFSET(Values!$E$248,$K66*102,($B66-1)*14))=0,(VALUE(0&amp;SUBSTITUTE(OFFSET(Values!$E$248,$K66*102,($B66-1)*14),"*",""))+VALUE(0&amp;SUBSTITUTE(OFFSET(Values!$F$248,$K66*102,($B66-1)*14),"*",""))&amp;"*"),(OFFSET(Values!$E$248,$K66*102,($B66-1)*14)+OFFSET(Values!$F$248,$K66*102,($B66-1)*14))))</f>
        <v>236</v>
      </c>
      <c r="G66" s="360">
        <f ca="1">OFFSET(Values!$G$248,$K66*102,($B66-1)*14)</f>
        <v>39</v>
      </c>
      <c r="H66" s="360">
        <f ca="1">OFFSET(Values!$H$248,$K66*102,($B66-1)*14)</f>
        <v>2</v>
      </c>
      <c r="I66" s="361">
        <f ca="1">IF(OFFSET(Values!$I$248,$K66*102,($B66-1)*14)="-","-",IF(COUNT(OFFSET(Values!$I$248,$K66*102,($B66-1)*14))=0,(VALUE(0&amp;SUBSTITUTE(OFFSET(Values!$I$248,$K66*102,($B66-1)*14),"*",""))+VALUE(0&amp;SUBSTITUTE(OFFSET(Values!$J$248,$K66*102,($B66-1)*14),"*",""))+VALUE(0&amp;SUBSTITUTE(OFFSET(Values!$K$248,$K66*102,($B66-1)*14),"*",""))+VALUE(0&amp;SUBSTITUTE(OFFSET(Values!$L$248,$K66*102,($B66-1)*14),"*",""))+VALUE(0&amp;SUBSTITUTE(OFFSET(Values!$M$248,$K66*102,($B66-1)*14),"*",""))+VALUE(0&amp;SUBSTITUTE(OFFSET(Values!$N$248,$K66*102,($B66-1)*14),"*",""))+VALUE(0&amp;SUBSTITUTE(OFFSET(Values!$O$248,$K66*102,($B66-1)*14),"*",""))&amp;"*"),(OFFSET(Values!$I$248,$K66*102,($B66-1)*14)+OFFSET(Values!$J$248,$K66*102,($B66-1)*14)+OFFSET(Values!$K$248,$K66*102,($B66-1)*14)+OFFSET(Values!$L$248,$K66*102,($B66-1)*14)+OFFSET(Values!$M$248,$K66*102,($B66-1)*14)+OFFSET(Values!$N$248,$K66*102,($B66-1)*14)+OFFSET(Values!$O$248,$K66*102,($B66-1)*14))))</f>
        <v>2</v>
      </c>
      <c r="J66" s="360">
        <f ca="1">OFFSET(Values!$C$248,$K66*102,($B66-1)*14)</f>
        <v>283</v>
      </c>
      <c r="K66" s="46">
        <v>0</v>
      </c>
      <c r="M66" s="46" t="s">
        <v>8</v>
      </c>
      <c r="N66" s="360">
        <f t="shared" ca="1" si="24"/>
        <v>4</v>
      </c>
      <c r="O66" s="360">
        <f t="shared" ca="1" si="22"/>
        <v>236</v>
      </c>
      <c r="P66" s="360">
        <f t="shared" ca="1" si="22"/>
        <v>39</v>
      </c>
      <c r="Q66" s="360">
        <f t="shared" ca="1" si="22"/>
        <v>2</v>
      </c>
      <c r="R66" s="360">
        <f t="shared" ca="1" si="22"/>
        <v>2</v>
      </c>
      <c r="S66" s="360">
        <f t="shared" ca="1" si="22"/>
        <v>283</v>
      </c>
    </row>
    <row r="67" spans="1:19" hidden="1" x14ac:dyDescent="0.35">
      <c r="A67" s="315" t="str">
        <f t="shared" si="23"/>
        <v>22</v>
      </c>
      <c r="B67" s="358">
        <v>2</v>
      </c>
      <c r="C67" s="359">
        <v>2</v>
      </c>
      <c r="D67" s="46" t="s">
        <v>9</v>
      </c>
      <c r="E67" s="360">
        <f ca="1">OFFSET(Values!$D$248,$K67*102,($B67-1)*14)</f>
        <v>10</v>
      </c>
      <c r="F67" s="360">
        <f ca="1">IF(OFFSET(Values!$E$248,$K67*102,($B67-1)*14)="-","-",IF(COUNT(OFFSET(Values!$E$248,$K67*102,($B67-1)*14))=0,(VALUE(0&amp;SUBSTITUTE(OFFSET(Values!$E$248,$K67*102,($B67-1)*14),"*",""))+VALUE(0&amp;SUBSTITUTE(OFFSET(Values!$F$248,$K67*102,($B67-1)*14),"*",""))&amp;"*"),(OFFSET(Values!$E$248,$K67*102,($B67-1)*14)+OFFSET(Values!$F$248,$K67*102,($B67-1)*14))))</f>
        <v>306</v>
      </c>
      <c r="G67" s="360">
        <f ca="1">OFFSET(Values!$G$248,$K67*102,($B67-1)*14)</f>
        <v>39</v>
      </c>
      <c r="H67" s="360">
        <f ca="1">OFFSET(Values!$H$248,$K67*102,($B67-1)*14)</f>
        <v>0</v>
      </c>
      <c r="I67" s="361">
        <f ca="1">IF(OFFSET(Values!$I$248,$K67*102,($B67-1)*14)="-","-",IF(COUNT(OFFSET(Values!$I$248,$K67*102,($B67-1)*14))=0,(VALUE(0&amp;SUBSTITUTE(OFFSET(Values!$I$248,$K67*102,($B67-1)*14),"*",""))+VALUE(0&amp;SUBSTITUTE(OFFSET(Values!$J$248,$K67*102,($B67-1)*14),"*",""))+VALUE(0&amp;SUBSTITUTE(OFFSET(Values!$K$248,$K67*102,($B67-1)*14),"*",""))+VALUE(0&amp;SUBSTITUTE(OFFSET(Values!$L$248,$K67*102,($B67-1)*14),"*",""))+VALUE(0&amp;SUBSTITUTE(OFFSET(Values!$M$248,$K67*102,($B67-1)*14),"*",""))+VALUE(0&amp;SUBSTITUTE(OFFSET(Values!$N$248,$K67*102,($B67-1)*14),"*",""))+VALUE(0&amp;SUBSTITUTE(OFFSET(Values!$O$248,$K67*102,($B67-1)*14),"*",""))&amp;"*"),(OFFSET(Values!$I$248,$K67*102,($B67-1)*14)+OFFSET(Values!$J$248,$K67*102,($B67-1)*14)+OFFSET(Values!$K$248,$K67*102,($B67-1)*14)+OFFSET(Values!$L$248,$K67*102,($B67-1)*14)+OFFSET(Values!$M$248,$K67*102,($B67-1)*14)+OFFSET(Values!$N$248,$K67*102,($B67-1)*14)+OFFSET(Values!$O$248,$K67*102,($B67-1)*14))))</f>
        <v>3</v>
      </c>
      <c r="J67" s="360">
        <f ca="1">OFFSET(Values!$C$248,$K67*102,($B67-1)*14)</f>
        <v>358</v>
      </c>
      <c r="K67" s="46">
        <v>1</v>
      </c>
      <c r="M67" s="46" t="s">
        <v>9</v>
      </c>
      <c r="N67" s="360">
        <f t="shared" ca="1" si="24"/>
        <v>10</v>
      </c>
      <c r="O67" s="360">
        <f t="shared" ca="1" si="22"/>
        <v>306</v>
      </c>
      <c r="P67" s="360">
        <f t="shared" ca="1" si="22"/>
        <v>39</v>
      </c>
      <c r="Q67" s="360">
        <f t="shared" ca="1" si="22"/>
        <v>0</v>
      </c>
      <c r="R67" s="360">
        <f t="shared" ca="1" si="22"/>
        <v>3</v>
      </c>
      <c r="S67" s="360">
        <f t="shared" ca="1" si="22"/>
        <v>358</v>
      </c>
    </row>
    <row r="68" spans="1:19" hidden="1" x14ac:dyDescent="0.35">
      <c r="A68" s="315" t="str">
        <f t="shared" si="23"/>
        <v>23</v>
      </c>
      <c r="B68" s="358">
        <v>2</v>
      </c>
      <c r="C68" s="359">
        <v>3</v>
      </c>
      <c r="D68" s="46" t="s">
        <v>10</v>
      </c>
      <c r="E68" s="360">
        <f ca="1">OFFSET(Values!$D$248,$K68*102,($B68-1)*14)</f>
        <v>4</v>
      </c>
      <c r="F68" s="360">
        <f ca="1">IF(OFFSET(Values!$E$248,$K68*102,($B68-1)*14)="-","-",IF(COUNT(OFFSET(Values!$E$248,$K68*102,($B68-1)*14))=0,(VALUE(0&amp;SUBSTITUTE(OFFSET(Values!$E$248,$K68*102,($B68-1)*14),"*",""))+VALUE(0&amp;SUBSTITUTE(OFFSET(Values!$F$248,$K68*102,($B68-1)*14),"*",""))&amp;"*"),(OFFSET(Values!$E$248,$K68*102,($B68-1)*14)+OFFSET(Values!$F$248,$K68*102,($B68-1)*14))))</f>
        <v>311</v>
      </c>
      <c r="G68" s="360">
        <f ca="1">OFFSET(Values!$G$248,$K68*102,($B68-1)*14)</f>
        <v>37</v>
      </c>
      <c r="H68" s="360">
        <f ca="1">OFFSET(Values!$H$248,$K68*102,($B68-1)*14)</f>
        <v>1</v>
      </c>
      <c r="I68" s="361">
        <f ca="1">IF(OFFSET(Values!$I$248,$K68*102,($B68-1)*14)="-","-",IF(COUNT(OFFSET(Values!$I$248,$K68*102,($B68-1)*14))=0,(VALUE(0&amp;SUBSTITUTE(OFFSET(Values!$I$248,$K68*102,($B68-1)*14),"*",""))+VALUE(0&amp;SUBSTITUTE(OFFSET(Values!$J$248,$K68*102,($B68-1)*14),"*",""))+VALUE(0&amp;SUBSTITUTE(OFFSET(Values!$K$248,$K68*102,($B68-1)*14),"*",""))+VALUE(0&amp;SUBSTITUTE(OFFSET(Values!$L$248,$K68*102,($B68-1)*14),"*",""))+VALUE(0&amp;SUBSTITUTE(OFFSET(Values!$M$248,$K68*102,($B68-1)*14),"*",""))+VALUE(0&amp;SUBSTITUTE(OFFSET(Values!$N$248,$K68*102,($B68-1)*14),"*",""))+VALUE(0&amp;SUBSTITUTE(OFFSET(Values!$O$248,$K68*102,($B68-1)*14),"*",""))&amp;"*"),(OFFSET(Values!$I$248,$K68*102,($B68-1)*14)+OFFSET(Values!$J$248,$K68*102,($B68-1)*14)+OFFSET(Values!$K$248,$K68*102,($B68-1)*14)+OFFSET(Values!$L$248,$K68*102,($B68-1)*14)+OFFSET(Values!$M$248,$K68*102,($B68-1)*14)+OFFSET(Values!$N$248,$K68*102,($B68-1)*14)+OFFSET(Values!$O$248,$K68*102,($B68-1)*14))))</f>
        <v>5</v>
      </c>
      <c r="J68" s="360">
        <f ca="1">OFFSET(Values!$C$248,$K68*102,($B68-1)*14)</f>
        <v>358</v>
      </c>
      <c r="K68" s="46">
        <v>2</v>
      </c>
      <c r="M68" s="46" t="s">
        <v>10</v>
      </c>
      <c r="N68" s="360">
        <f t="shared" ca="1" si="24"/>
        <v>4</v>
      </c>
      <c r="O68" s="360">
        <f t="shared" ca="1" si="22"/>
        <v>311</v>
      </c>
      <c r="P68" s="360">
        <f t="shared" ca="1" si="22"/>
        <v>37</v>
      </c>
      <c r="Q68" s="360">
        <f t="shared" ca="1" si="22"/>
        <v>1</v>
      </c>
      <c r="R68" s="360">
        <f t="shared" ca="1" si="22"/>
        <v>5</v>
      </c>
      <c r="S68" s="360">
        <f t="shared" ca="1" si="22"/>
        <v>358</v>
      </c>
    </row>
    <row r="69" spans="1:19" hidden="1" x14ac:dyDescent="0.35">
      <c r="A69" s="315" t="str">
        <f t="shared" si="23"/>
        <v>24</v>
      </c>
      <c r="B69" s="358">
        <v>2</v>
      </c>
      <c r="C69" s="359">
        <v>4</v>
      </c>
      <c r="D69" s="46" t="s">
        <v>11</v>
      </c>
      <c r="E69" s="360">
        <f ca="1">OFFSET(Values!$D$248,$K69*102,($B69-1)*14)</f>
        <v>5</v>
      </c>
      <c r="F69" s="360">
        <f ca="1">IF(OFFSET(Values!$E$248,$K69*102,($B69-1)*14)="-","-",IF(COUNT(OFFSET(Values!$E$248,$K69*102,($B69-1)*14))=0,(VALUE(0&amp;SUBSTITUTE(OFFSET(Values!$E$248,$K69*102,($B69-1)*14),"*",""))+VALUE(0&amp;SUBSTITUTE(OFFSET(Values!$F$248,$K69*102,($B69-1)*14),"*",""))&amp;"*"),(OFFSET(Values!$E$248,$K69*102,($B69-1)*14)+OFFSET(Values!$F$248,$K69*102,($B69-1)*14))))</f>
        <v>297</v>
      </c>
      <c r="G69" s="360">
        <f ca="1">OFFSET(Values!$G$248,$K69*102,($B69-1)*14)</f>
        <v>30</v>
      </c>
      <c r="H69" s="360">
        <f ca="1">OFFSET(Values!$H$248,$K69*102,($B69-1)*14)</f>
        <v>1</v>
      </c>
      <c r="I69" s="361">
        <f ca="1">IF(OFFSET(Values!$I$248,$K69*102,($B69-1)*14)="-","-",IF(COUNT(OFFSET(Values!$I$248,$K69*102,($B69-1)*14))=0,(VALUE(0&amp;SUBSTITUTE(OFFSET(Values!$I$248,$K69*102,($B69-1)*14),"*",""))+VALUE(0&amp;SUBSTITUTE(OFFSET(Values!$J$248,$K69*102,($B69-1)*14),"*",""))+VALUE(0&amp;SUBSTITUTE(OFFSET(Values!$K$248,$K69*102,($B69-1)*14),"*",""))+VALUE(0&amp;SUBSTITUTE(OFFSET(Values!$L$248,$K69*102,($B69-1)*14),"*",""))+VALUE(0&amp;SUBSTITUTE(OFFSET(Values!$M$248,$K69*102,($B69-1)*14),"*",""))+VALUE(0&amp;SUBSTITUTE(OFFSET(Values!$N$248,$K69*102,($B69-1)*14),"*",""))+VALUE(0&amp;SUBSTITUTE(OFFSET(Values!$O$248,$K69*102,($B69-1)*14),"*",""))&amp;"*"),(OFFSET(Values!$I$248,$K69*102,($B69-1)*14)+OFFSET(Values!$J$248,$K69*102,($B69-1)*14)+OFFSET(Values!$K$248,$K69*102,($B69-1)*14)+OFFSET(Values!$L$248,$K69*102,($B69-1)*14)+OFFSET(Values!$M$248,$K69*102,($B69-1)*14)+OFFSET(Values!$N$248,$K69*102,($B69-1)*14)+OFFSET(Values!$O$248,$K69*102,($B69-1)*14))))</f>
        <v>6</v>
      </c>
      <c r="J69" s="360">
        <f ca="1">OFFSET(Values!$C$248,$K69*102,($B69-1)*14)</f>
        <v>339</v>
      </c>
      <c r="K69" s="46">
        <v>3</v>
      </c>
      <c r="M69" s="46" t="s">
        <v>11</v>
      </c>
      <c r="N69" s="360">
        <f t="shared" ca="1" si="24"/>
        <v>5</v>
      </c>
      <c r="O69" s="360">
        <f t="shared" ca="1" si="22"/>
        <v>297</v>
      </c>
      <c r="P69" s="360">
        <f t="shared" ca="1" si="22"/>
        <v>30</v>
      </c>
      <c r="Q69" s="360">
        <f t="shared" ca="1" si="22"/>
        <v>1</v>
      </c>
      <c r="R69" s="360">
        <f t="shared" ca="1" si="22"/>
        <v>6</v>
      </c>
      <c r="S69" s="360">
        <f t="shared" ca="1" si="22"/>
        <v>339</v>
      </c>
    </row>
    <row r="70" spans="1:19" hidden="1" x14ac:dyDescent="0.35">
      <c r="A70" s="315" t="str">
        <f t="shared" si="23"/>
        <v>25</v>
      </c>
      <c r="B70" s="358">
        <v>2</v>
      </c>
      <c r="C70" s="359">
        <v>5</v>
      </c>
      <c r="D70" s="46" t="s">
        <v>5</v>
      </c>
      <c r="E70" s="360">
        <f ca="1">OFFSET(Values!$D$248,$K70*102,($B70-1)*14)</f>
        <v>8</v>
      </c>
      <c r="F70" s="360">
        <f ca="1">IF(OFFSET(Values!$E$248,$K70*102,($B70-1)*14)="-","-",IF(COUNT(OFFSET(Values!$E$248,$K70*102,($B70-1)*14))=0,(VALUE(0&amp;SUBSTITUTE(OFFSET(Values!$E$248,$K70*102,($B70-1)*14),"*",""))+VALUE(0&amp;SUBSTITUTE(OFFSET(Values!$F$248,$K70*102,($B70-1)*14),"*",""))&amp;"*"),(OFFSET(Values!$E$248,$K70*102,($B70-1)*14)+OFFSET(Values!$F$248,$K70*102,($B70-1)*14))))</f>
        <v>320</v>
      </c>
      <c r="G70" s="360">
        <f ca="1">OFFSET(Values!$G$248,$K70*102,($B70-1)*14)</f>
        <v>22</v>
      </c>
      <c r="H70" s="360">
        <f ca="1">OFFSET(Values!$H$248,$K70*102,($B70-1)*14)</f>
        <v>0</v>
      </c>
      <c r="I70" s="361">
        <f ca="1">IF(OFFSET(Values!$I$248,$K70*102,($B70-1)*14)="-","-",IF(COUNT(OFFSET(Values!$I$248,$K70*102,($B70-1)*14))=0,(VALUE(0&amp;SUBSTITUTE(OFFSET(Values!$I$248,$K70*102,($B70-1)*14),"*",""))+VALUE(0&amp;SUBSTITUTE(OFFSET(Values!$J$248,$K70*102,($B70-1)*14),"*",""))+VALUE(0&amp;SUBSTITUTE(OFFSET(Values!$K$248,$K70*102,($B70-1)*14),"*",""))+VALUE(0&amp;SUBSTITUTE(OFFSET(Values!$L$248,$K70*102,($B70-1)*14),"*",""))+VALUE(0&amp;SUBSTITUTE(OFFSET(Values!$M$248,$K70*102,($B70-1)*14),"*",""))+VALUE(0&amp;SUBSTITUTE(OFFSET(Values!$N$248,$K70*102,($B70-1)*14),"*",""))+VALUE(0&amp;SUBSTITUTE(OFFSET(Values!$O$248,$K70*102,($B70-1)*14),"*",""))&amp;"*"),(OFFSET(Values!$I$248,$K70*102,($B70-1)*14)+OFFSET(Values!$J$248,$K70*102,($B70-1)*14)+OFFSET(Values!$K$248,$K70*102,($B70-1)*14)+OFFSET(Values!$L$248,$K70*102,($B70-1)*14)+OFFSET(Values!$M$248,$K70*102,($B70-1)*14)+OFFSET(Values!$N$248,$K70*102,($B70-1)*14)+OFFSET(Values!$O$248,$K70*102,($B70-1)*14))))</f>
        <v>7</v>
      </c>
      <c r="J70" s="360">
        <f ca="1">OFFSET(Values!$C$248,$K70*102,($B70-1)*14)</f>
        <v>357</v>
      </c>
      <c r="K70" s="46">
        <v>4</v>
      </c>
      <c r="M70" s="46" t="s">
        <v>5</v>
      </c>
      <c r="N70" s="360">
        <f t="shared" ca="1" si="24"/>
        <v>8</v>
      </c>
      <c r="O70" s="360">
        <f t="shared" ca="1" si="22"/>
        <v>320</v>
      </c>
      <c r="P70" s="360">
        <f t="shared" ca="1" si="22"/>
        <v>22</v>
      </c>
      <c r="Q70" s="360">
        <f t="shared" ca="1" si="22"/>
        <v>0</v>
      </c>
      <c r="R70" s="360">
        <f t="shared" ca="1" si="22"/>
        <v>7</v>
      </c>
      <c r="S70" s="360">
        <f t="shared" ca="1" si="22"/>
        <v>357</v>
      </c>
    </row>
    <row r="71" spans="1:19" hidden="1" x14ac:dyDescent="0.35">
      <c r="A71" s="315" t="str">
        <f t="shared" si="23"/>
        <v>26</v>
      </c>
      <c r="B71" s="358">
        <v>2</v>
      </c>
      <c r="C71" s="359">
        <v>6</v>
      </c>
      <c r="D71" s="46" t="s">
        <v>6</v>
      </c>
      <c r="E71" s="360">
        <f ca="1">OFFSET(Values!$D$248,$K71*102,($B71-1)*14)</f>
        <v>2</v>
      </c>
      <c r="F71" s="360">
        <f ca="1">IF(OFFSET(Values!$E$248,$K71*102,($B71-1)*14)="-","-",IF(COUNT(OFFSET(Values!$E$248,$K71*102,($B71-1)*14))=0,(VALUE(0&amp;SUBSTITUTE(OFFSET(Values!$E$248,$K71*102,($B71-1)*14),"*",""))+VALUE(0&amp;SUBSTITUTE(OFFSET(Values!$F$248,$K71*102,($B71-1)*14),"*",""))&amp;"*"),(OFFSET(Values!$E$248,$K71*102,($B71-1)*14)+OFFSET(Values!$F$248,$K71*102,($B71-1)*14))))</f>
        <v>243</v>
      </c>
      <c r="G71" s="360">
        <f ca="1">OFFSET(Values!$G$248,$K71*102,($B71-1)*14)</f>
        <v>13</v>
      </c>
      <c r="H71" s="360">
        <f ca="1">OFFSET(Values!$H$248,$K71*102,($B71-1)*14)</f>
        <v>0</v>
      </c>
      <c r="I71" s="361">
        <f ca="1">IF(OFFSET(Values!$I$248,$K71*102,($B71-1)*14)="-","-",IF(COUNT(OFFSET(Values!$I$248,$K71*102,($B71-1)*14))=0,(VALUE(0&amp;SUBSTITUTE(OFFSET(Values!$I$248,$K71*102,($B71-1)*14),"*",""))+VALUE(0&amp;SUBSTITUTE(OFFSET(Values!$J$248,$K71*102,($B71-1)*14),"*",""))+VALUE(0&amp;SUBSTITUTE(OFFSET(Values!$K$248,$K71*102,($B71-1)*14),"*",""))+VALUE(0&amp;SUBSTITUTE(OFFSET(Values!$L$248,$K71*102,($B71-1)*14),"*",""))+VALUE(0&amp;SUBSTITUTE(OFFSET(Values!$M$248,$K71*102,($B71-1)*14),"*",""))+VALUE(0&amp;SUBSTITUTE(OFFSET(Values!$N$248,$K71*102,($B71-1)*14),"*",""))+VALUE(0&amp;SUBSTITUTE(OFFSET(Values!$O$248,$K71*102,($B71-1)*14),"*",""))&amp;"*"),(OFFSET(Values!$I$248,$K71*102,($B71-1)*14)+OFFSET(Values!$J$248,$K71*102,($B71-1)*14)+OFFSET(Values!$K$248,$K71*102,($B71-1)*14)+OFFSET(Values!$L$248,$K71*102,($B71-1)*14)+OFFSET(Values!$M$248,$K71*102,($B71-1)*14)+OFFSET(Values!$N$248,$K71*102,($B71-1)*14)+OFFSET(Values!$O$248,$K71*102,($B71-1)*14))))</f>
        <v>0</v>
      </c>
      <c r="J71" s="360">
        <f ca="1">OFFSET(Values!$C$248,$K71*102,($B71-1)*14)</f>
        <v>258</v>
      </c>
      <c r="K71" s="46">
        <v>5</v>
      </c>
      <c r="M71" s="46" t="s">
        <v>6</v>
      </c>
      <c r="N71" s="360">
        <f t="shared" ca="1" si="24"/>
        <v>2</v>
      </c>
      <c r="O71" s="360">
        <f t="shared" ca="1" si="22"/>
        <v>243</v>
      </c>
      <c r="P71" s="360">
        <f t="shared" ca="1" si="22"/>
        <v>13</v>
      </c>
      <c r="Q71" s="360">
        <f t="shared" ca="1" si="22"/>
        <v>0</v>
      </c>
      <c r="R71" s="360">
        <f t="shared" ca="1" si="22"/>
        <v>0</v>
      </c>
      <c r="S71" s="360">
        <f t="shared" ca="1" si="22"/>
        <v>258</v>
      </c>
    </row>
    <row r="72" spans="1:19" hidden="1" x14ac:dyDescent="0.35">
      <c r="A72" s="315" t="str">
        <f t="shared" si="23"/>
        <v>27</v>
      </c>
      <c r="B72" s="358">
        <v>2</v>
      </c>
      <c r="C72" s="359">
        <v>7</v>
      </c>
      <c r="D72" s="46" t="s">
        <v>7</v>
      </c>
      <c r="E72" s="360">
        <f ca="1">OFFSET(Values!$D$248,$K72*102,($B72-1)*14)</f>
        <v>9</v>
      </c>
      <c r="F72" s="360">
        <f ca="1">IF(OFFSET(Values!$E$248,$K72*102,($B72-1)*14)="-","-",IF(COUNT(OFFSET(Values!$E$248,$K72*102,($B72-1)*14))=0,(VALUE(0&amp;SUBSTITUTE(OFFSET(Values!$E$248,$K72*102,($B72-1)*14),"*",""))+VALUE(0&amp;SUBSTITUTE(OFFSET(Values!$F$248,$K72*102,($B72-1)*14),"*",""))&amp;"*"),(OFFSET(Values!$E$248,$K72*102,($B72-1)*14)+OFFSET(Values!$F$248,$K72*102,($B72-1)*14))))</f>
        <v>118</v>
      </c>
      <c r="G72" s="360">
        <f ca="1">OFFSET(Values!$G$248,$K72*102,($B72-1)*14)</f>
        <v>7</v>
      </c>
      <c r="H72" s="360">
        <f ca="1">OFFSET(Values!$H$248,$K72*102,($B72-1)*14)</f>
        <v>0</v>
      </c>
      <c r="I72" s="361">
        <f ca="1">IF(OFFSET(Values!$I$248,$K72*102,($B72-1)*14)="-","-",IF(COUNT(OFFSET(Values!$I$248,$K72*102,($B72-1)*14))=0,(VALUE(0&amp;SUBSTITUTE(OFFSET(Values!$I$248,$K72*102,($B72-1)*14),"*",""))+VALUE(0&amp;SUBSTITUTE(OFFSET(Values!$J$248,$K72*102,($B72-1)*14),"*",""))+VALUE(0&amp;SUBSTITUTE(OFFSET(Values!$K$248,$K72*102,($B72-1)*14),"*",""))+VALUE(0&amp;SUBSTITUTE(OFFSET(Values!$L$248,$K72*102,($B72-1)*14),"*",""))+VALUE(0&amp;SUBSTITUTE(OFFSET(Values!$M$248,$K72*102,($B72-1)*14),"*",""))+VALUE(0&amp;SUBSTITUTE(OFFSET(Values!$N$248,$K72*102,($B72-1)*14),"*",""))+VALUE(0&amp;SUBSTITUTE(OFFSET(Values!$O$248,$K72*102,($B72-1)*14),"*",""))&amp;"*"),(OFFSET(Values!$I$248,$K72*102,($B72-1)*14)+OFFSET(Values!$J$248,$K72*102,($B72-1)*14)+OFFSET(Values!$K$248,$K72*102,($B72-1)*14)+OFFSET(Values!$L$248,$K72*102,($B72-1)*14)+OFFSET(Values!$M$248,$K72*102,($B72-1)*14)+OFFSET(Values!$N$248,$K72*102,($B72-1)*14)+OFFSET(Values!$O$248,$K72*102,($B72-1)*14))))</f>
        <v>1</v>
      </c>
      <c r="J72" s="360">
        <f ca="1">OFFSET(Values!$C$248,$K72*102,($B72-1)*14)</f>
        <v>135</v>
      </c>
      <c r="K72" s="46">
        <v>6</v>
      </c>
      <c r="M72" s="46" t="s">
        <v>7</v>
      </c>
      <c r="N72" s="360">
        <f t="shared" ca="1" si="24"/>
        <v>9</v>
      </c>
      <c r="O72" s="360">
        <f t="shared" ca="1" si="22"/>
        <v>118</v>
      </c>
      <c r="P72" s="360">
        <f t="shared" ca="1" si="22"/>
        <v>7</v>
      </c>
      <c r="Q72" s="360">
        <f t="shared" ca="1" si="22"/>
        <v>0</v>
      </c>
      <c r="R72" s="360">
        <f t="shared" ca="1" si="22"/>
        <v>1</v>
      </c>
      <c r="S72" s="360">
        <f t="shared" ca="1" si="22"/>
        <v>135</v>
      </c>
    </row>
    <row r="73" spans="1:19" hidden="1" x14ac:dyDescent="0.35">
      <c r="A73" s="315" t="str">
        <f t="shared" si="23"/>
        <v>28</v>
      </c>
      <c r="B73" s="358">
        <v>2</v>
      </c>
      <c r="C73" s="359">
        <v>8</v>
      </c>
      <c r="D73" s="46" t="s">
        <v>70</v>
      </c>
      <c r="E73" s="360">
        <f ca="1">OFFSET(Values!$D$248,$K73*102,($B73-1)*14)</f>
        <v>6.200000000000002</v>
      </c>
      <c r="F73" s="360">
        <f ca="1">IF(OFFSET(Values!$E$248,$K73*102,($B73-1)*14)="-","-",IF(COUNT(OFFSET(Values!$E$248,$K73*102,($B73-1)*14))=0,(VALUE(0&amp;SUBSTITUTE(OFFSET(Values!$E$248,$K73*102,($B73-1)*14),"*",""))+VALUE(0&amp;SUBSTITUTE(OFFSET(Values!$F$248,$K73*102,($B73-1)*14),"*",""))&amp;"*"),(OFFSET(Values!$E$248,$K73*102,($B73-1)*14)+OFFSET(Values!$F$248,$K73*102,($B73-1)*14))))</f>
        <v>294.00000000000006</v>
      </c>
      <c r="G73" s="360">
        <f ca="1">OFFSET(Values!$G$248,$K73*102,($B73-1)*14)</f>
        <v>33.400000000000013</v>
      </c>
      <c r="H73" s="360">
        <f ca="1">OFFSET(Values!$H$248,$K73*102,($B73-1)*14)</f>
        <v>0.8</v>
      </c>
      <c r="I73" s="361">
        <f ca="1">IF(OFFSET(Values!$I$248,$K73*102,($B73-1)*14)="-","-",IF(COUNT(OFFSET(Values!$I$248,$K73*102,($B73-1)*14))=0,(VALUE(0&amp;SUBSTITUTE(OFFSET(Values!$I$248,$K73*102,($B73-1)*14),"*",""))+VALUE(0&amp;SUBSTITUTE(OFFSET(Values!$J$248,$K73*102,($B73-1)*14),"*",""))+VALUE(0&amp;SUBSTITUTE(OFFSET(Values!$K$248,$K73*102,($B73-1)*14),"*",""))+VALUE(0&amp;SUBSTITUTE(OFFSET(Values!$L$248,$K73*102,($B73-1)*14),"*",""))+VALUE(0&amp;SUBSTITUTE(OFFSET(Values!$M$248,$K73*102,($B73-1)*14),"*",""))+VALUE(0&amp;SUBSTITUTE(OFFSET(Values!$N$248,$K73*102,($B73-1)*14),"*",""))+VALUE(0&amp;SUBSTITUTE(OFFSET(Values!$O$248,$K73*102,($B73-1)*14),"*",""))&amp;"*"),(OFFSET(Values!$I$248,$K73*102,($B73-1)*14)+OFFSET(Values!$J$248,$K73*102,($B73-1)*14)+OFFSET(Values!$K$248,$K73*102,($B73-1)*14)+OFFSET(Values!$L$248,$K73*102,($B73-1)*14)+OFFSET(Values!$M$248,$K73*102,($B73-1)*14)+OFFSET(Values!$N$248,$K73*102,($B73-1)*14)+OFFSET(Values!$O$248,$K73*102,($B73-1)*14))))</f>
        <v>4.6000000000000005</v>
      </c>
      <c r="J73" s="360">
        <f ca="1">OFFSET(Values!$C$248,$K73*102,($B73-1)*14)</f>
        <v>339.00000000000011</v>
      </c>
      <c r="K73" s="46">
        <v>7</v>
      </c>
      <c r="M73" s="46" t="s">
        <v>70</v>
      </c>
      <c r="N73" s="360">
        <f t="shared" ca="1" si="24"/>
        <v>6.2</v>
      </c>
      <c r="O73" s="360">
        <f t="shared" ca="1" si="24"/>
        <v>294</v>
      </c>
      <c r="P73" s="360">
        <f t="shared" ca="1" si="24"/>
        <v>33.4</v>
      </c>
      <c r="Q73" s="360">
        <f t="shared" ca="1" si="24"/>
        <v>0.8</v>
      </c>
      <c r="R73" s="360">
        <f t="shared" ca="1" si="24"/>
        <v>4.5999999999999996</v>
      </c>
      <c r="S73" s="360">
        <f t="shared" ca="1" si="24"/>
        <v>339</v>
      </c>
    </row>
    <row r="74" spans="1:19" hidden="1" x14ac:dyDescent="0.35">
      <c r="A74" s="315" t="str">
        <f t="shared" si="23"/>
        <v>29</v>
      </c>
      <c r="B74" s="358">
        <v>2</v>
      </c>
      <c r="C74" s="359">
        <v>9</v>
      </c>
      <c r="D74" s="46" t="s">
        <v>71</v>
      </c>
      <c r="E74" s="360">
        <f ca="1">OFFSET(Values!$D$248,$K74*102,($B74-1)*14)</f>
        <v>6</v>
      </c>
      <c r="F74" s="360">
        <f ca="1">IF(OFFSET(Values!$E$248,$K74*102,($B74-1)*14)="-","-",IF(COUNT(OFFSET(Values!$E$248,$K74*102,($B74-1)*14))=0,(VALUE(0&amp;SUBSTITUTE(OFFSET(Values!$E$248,$K74*102,($B74-1)*14),"*",""))+VALUE(0&amp;SUBSTITUTE(OFFSET(Values!$F$248,$K74*102,($B74-1)*14),"*",""))&amp;"*"),(OFFSET(Values!$E$248,$K74*102,($B74-1)*14)+OFFSET(Values!$F$248,$K74*102,($B74-1)*14))))</f>
        <v>261.57142857142867</v>
      </c>
      <c r="G74" s="360">
        <f ca="1">OFFSET(Values!$G$248,$K74*102,($B74-1)*14)</f>
        <v>26.714285714285705</v>
      </c>
      <c r="H74" s="360">
        <f ca="1">OFFSET(Values!$H$248,$K74*102,($B74-1)*14)</f>
        <v>0.5714285714285714</v>
      </c>
      <c r="I74" s="361">
        <f ca="1">IF(OFFSET(Values!$I$248,$K74*102,($B74-1)*14)="-","-",IF(COUNT(OFFSET(Values!$I$248,$K74*102,($B74-1)*14))=0,(VALUE(0&amp;SUBSTITUTE(OFFSET(Values!$I$248,$K74*102,($B74-1)*14),"*",""))+VALUE(0&amp;SUBSTITUTE(OFFSET(Values!$J$248,$K74*102,($B74-1)*14),"*",""))+VALUE(0&amp;SUBSTITUTE(OFFSET(Values!$K$248,$K74*102,($B74-1)*14),"*",""))+VALUE(0&amp;SUBSTITUTE(OFFSET(Values!$L$248,$K74*102,($B74-1)*14),"*",""))+VALUE(0&amp;SUBSTITUTE(OFFSET(Values!$M$248,$K74*102,($B74-1)*14),"*",""))+VALUE(0&amp;SUBSTITUTE(OFFSET(Values!$N$248,$K74*102,($B74-1)*14),"*",""))+VALUE(0&amp;SUBSTITUTE(OFFSET(Values!$O$248,$K74*102,($B74-1)*14),"*",""))&amp;"*"),(OFFSET(Values!$I$248,$K74*102,($B74-1)*14)+OFFSET(Values!$J$248,$K74*102,($B74-1)*14)+OFFSET(Values!$K$248,$K74*102,($B74-1)*14)+OFFSET(Values!$L$248,$K74*102,($B74-1)*14)+OFFSET(Values!$M$248,$K74*102,($B74-1)*14)+OFFSET(Values!$N$248,$K74*102,($B74-1)*14)+OFFSET(Values!$O$248,$K74*102,($B74-1)*14))))</f>
        <v>3.4285714285714275</v>
      </c>
      <c r="J74" s="360">
        <f ca="1">OFFSET(Values!$C$248,$K74*102,($B74-1)*14)</f>
        <v>298.28571428571422</v>
      </c>
      <c r="K74" s="46">
        <v>8</v>
      </c>
      <c r="M74" s="46" t="s">
        <v>71</v>
      </c>
      <c r="N74" s="360">
        <f t="shared" ca="1" si="24"/>
        <v>6</v>
      </c>
      <c r="O74" s="360">
        <f t="shared" ca="1" si="24"/>
        <v>261.57142857142901</v>
      </c>
      <c r="P74" s="360">
        <f t="shared" ca="1" si="24"/>
        <v>26.714285714285701</v>
      </c>
      <c r="Q74" s="360">
        <f t="shared" ca="1" si="24"/>
        <v>0.57142857142857095</v>
      </c>
      <c r="R74" s="360">
        <f t="shared" ca="1" si="24"/>
        <v>3.4285714285714302</v>
      </c>
      <c r="S74" s="360">
        <f t="shared" ca="1" si="24"/>
        <v>298.28571428571399</v>
      </c>
    </row>
    <row r="75" spans="1:19" hidden="1" x14ac:dyDescent="0.35">
      <c r="A75" s="315">
        <v>31</v>
      </c>
      <c r="B75" s="358">
        <v>3</v>
      </c>
      <c r="C75" s="359">
        <v>1</v>
      </c>
      <c r="D75" s="46" t="s">
        <v>8</v>
      </c>
      <c r="E75" s="360">
        <f ca="1">OFFSET(Values!$D$248,$K75*102,($B75-1)*14)</f>
        <v>7</v>
      </c>
      <c r="F75" s="360">
        <f ca="1">IF(OFFSET(Values!$E$248,$K75*102,($B75-1)*14)="-","-",IF(COUNT(OFFSET(Values!$E$248,$K75*102,($B75-1)*14))=0,(VALUE(0&amp;SUBSTITUTE(OFFSET(Values!$E$248,$K75*102,($B75-1)*14),"*",""))+VALUE(0&amp;SUBSTITUTE(OFFSET(Values!$F$248,$K75*102,($B75-1)*14),"*",""))&amp;"*"),(OFFSET(Values!$E$248,$K75*102,($B75-1)*14)+OFFSET(Values!$F$248,$K75*102,($B75-1)*14))))</f>
        <v>450</v>
      </c>
      <c r="G75" s="360">
        <f ca="1">OFFSET(Values!$G$248,$K75*102,($B75-1)*14)</f>
        <v>95</v>
      </c>
      <c r="H75" s="360">
        <f ca="1">OFFSET(Values!$H$248,$K75*102,($B75-1)*14)</f>
        <v>5</v>
      </c>
      <c r="I75" s="361">
        <f ca="1">IF(OFFSET(Values!$I$248,$K75*102,($B75-1)*14)="-","-",IF(COUNT(OFFSET(Values!$I$248,$K75*102,($B75-1)*14))=0,(VALUE(0&amp;SUBSTITUTE(OFFSET(Values!$I$248,$K75*102,($B75-1)*14),"*",""))+VALUE(0&amp;SUBSTITUTE(OFFSET(Values!$J$248,$K75*102,($B75-1)*14),"*",""))+VALUE(0&amp;SUBSTITUTE(OFFSET(Values!$K$248,$K75*102,($B75-1)*14),"*",""))+VALUE(0&amp;SUBSTITUTE(OFFSET(Values!$L$248,$K75*102,($B75-1)*14),"*",""))+VALUE(0&amp;SUBSTITUTE(OFFSET(Values!$M$248,$K75*102,($B75-1)*14),"*",""))+VALUE(0&amp;SUBSTITUTE(OFFSET(Values!$N$248,$K75*102,($B75-1)*14),"*",""))+VALUE(0&amp;SUBSTITUTE(OFFSET(Values!$O$248,$K75*102,($B75-1)*14),"*",""))&amp;"*"),(OFFSET(Values!$I$248,$K75*102,($B75-1)*14)+OFFSET(Values!$J$248,$K75*102,($B75-1)*14)+OFFSET(Values!$K$248,$K75*102,($B75-1)*14)+OFFSET(Values!$L$248,$K75*102,($B75-1)*14)+OFFSET(Values!$M$248,$K75*102,($B75-1)*14)+OFFSET(Values!$N$248,$K75*102,($B75-1)*14)+OFFSET(Values!$O$248,$K75*102,($B75-1)*14))))</f>
        <v>4</v>
      </c>
      <c r="J75" s="360">
        <f ca="1">OFFSET(Values!$C$248,$K75*102,($B75-1)*14)</f>
        <v>561</v>
      </c>
      <c r="K75" s="46">
        <v>0</v>
      </c>
      <c r="M75" s="46" t="s">
        <v>8</v>
      </c>
      <c r="N75" s="360">
        <f t="shared" ca="1" si="24"/>
        <v>7</v>
      </c>
      <c r="O75" s="360">
        <f t="shared" ca="1" si="24"/>
        <v>450</v>
      </c>
      <c r="P75" s="360">
        <f t="shared" ca="1" si="24"/>
        <v>95</v>
      </c>
      <c r="Q75" s="360">
        <f t="shared" ca="1" si="24"/>
        <v>5</v>
      </c>
      <c r="R75" s="360">
        <f t="shared" ca="1" si="24"/>
        <v>4</v>
      </c>
      <c r="S75" s="360">
        <f t="shared" ca="1" si="24"/>
        <v>561</v>
      </c>
    </row>
    <row r="76" spans="1:19" hidden="1" x14ac:dyDescent="0.35">
      <c r="A76" s="315">
        <v>32</v>
      </c>
      <c r="B76" s="358">
        <v>3</v>
      </c>
      <c r="C76" s="359">
        <v>2</v>
      </c>
      <c r="D76" s="46" t="s">
        <v>9</v>
      </c>
      <c r="E76" s="360">
        <f ca="1">OFFSET(Values!$D$248,$K76*102,($B76-1)*14)</f>
        <v>20</v>
      </c>
      <c r="F76" s="360">
        <f ca="1">IF(OFFSET(Values!$E$248,$K76*102,($B76-1)*14)="-","-",IF(COUNT(OFFSET(Values!$E$248,$K76*102,($B76-1)*14))=0,(VALUE(0&amp;SUBSTITUTE(OFFSET(Values!$E$248,$K76*102,($B76-1)*14),"*",""))+VALUE(0&amp;SUBSTITUTE(OFFSET(Values!$F$248,$K76*102,($B76-1)*14),"*",""))&amp;"*"),(OFFSET(Values!$E$248,$K76*102,($B76-1)*14)+OFFSET(Values!$F$248,$K76*102,($B76-1)*14))))</f>
        <v>561</v>
      </c>
      <c r="G76" s="360">
        <f ca="1">OFFSET(Values!$G$248,$K76*102,($B76-1)*14)</f>
        <v>117</v>
      </c>
      <c r="H76" s="360">
        <f ca="1">OFFSET(Values!$H$248,$K76*102,($B76-1)*14)</f>
        <v>1</v>
      </c>
      <c r="I76" s="361">
        <f ca="1">IF(OFFSET(Values!$I$248,$K76*102,($B76-1)*14)="-","-",IF(COUNT(OFFSET(Values!$I$248,$K76*102,($B76-1)*14))=0,(VALUE(0&amp;SUBSTITUTE(OFFSET(Values!$I$248,$K76*102,($B76-1)*14),"*",""))+VALUE(0&amp;SUBSTITUTE(OFFSET(Values!$J$248,$K76*102,($B76-1)*14),"*",""))+VALUE(0&amp;SUBSTITUTE(OFFSET(Values!$K$248,$K76*102,($B76-1)*14),"*",""))+VALUE(0&amp;SUBSTITUTE(OFFSET(Values!$L$248,$K76*102,($B76-1)*14),"*",""))+VALUE(0&amp;SUBSTITUTE(OFFSET(Values!$M$248,$K76*102,($B76-1)*14),"*",""))+VALUE(0&amp;SUBSTITUTE(OFFSET(Values!$N$248,$K76*102,($B76-1)*14),"*",""))+VALUE(0&amp;SUBSTITUTE(OFFSET(Values!$O$248,$K76*102,($B76-1)*14),"*",""))&amp;"*"),(OFFSET(Values!$I$248,$K76*102,($B76-1)*14)+OFFSET(Values!$J$248,$K76*102,($B76-1)*14)+OFFSET(Values!$K$248,$K76*102,($B76-1)*14)+OFFSET(Values!$L$248,$K76*102,($B76-1)*14)+OFFSET(Values!$M$248,$K76*102,($B76-1)*14)+OFFSET(Values!$N$248,$K76*102,($B76-1)*14)+OFFSET(Values!$O$248,$K76*102,($B76-1)*14))))</f>
        <v>4</v>
      </c>
      <c r="J76" s="360">
        <f ca="1">OFFSET(Values!$C$248,$K76*102,($B76-1)*14)</f>
        <v>703</v>
      </c>
      <c r="K76" s="46">
        <v>1</v>
      </c>
      <c r="M76" s="46" t="s">
        <v>9</v>
      </c>
      <c r="N76" s="360">
        <f t="shared" ca="1" si="24"/>
        <v>20</v>
      </c>
      <c r="O76" s="360">
        <f t="shared" ca="1" si="24"/>
        <v>561</v>
      </c>
      <c r="P76" s="360">
        <f t="shared" ca="1" si="24"/>
        <v>117</v>
      </c>
      <c r="Q76" s="360">
        <f t="shared" ca="1" si="24"/>
        <v>1</v>
      </c>
      <c r="R76" s="360">
        <f t="shared" ca="1" si="24"/>
        <v>4</v>
      </c>
      <c r="S76" s="360">
        <f t="shared" ca="1" si="24"/>
        <v>703</v>
      </c>
    </row>
    <row r="77" spans="1:19" hidden="1" x14ac:dyDescent="0.35">
      <c r="A77" s="315">
        <v>33</v>
      </c>
      <c r="B77" s="358">
        <v>3</v>
      </c>
      <c r="C77" s="359">
        <v>3</v>
      </c>
      <c r="D77" s="46" t="s">
        <v>10</v>
      </c>
      <c r="E77" s="360">
        <f ca="1">OFFSET(Values!$D$248,$K77*102,($B77-1)*14)</f>
        <v>10</v>
      </c>
      <c r="F77" s="360">
        <f ca="1">IF(OFFSET(Values!$E$248,$K77*102,($B77-1)*14)="-","-",IF(COUNT(OFFSET(Values!$E$248,$K77*102,($B77-1)*14))=0,(VALUE(0&amp;SUBSTITUTE(OFFSET(Values!$E$248,$K77*102,($B77-1)*14),"*",""))+VALUE(0&amp;SUBSTITUTE(OFFSET(Values!$F$248,$K77*102,($B77-1)*14),"*",""))&amp;"*"),(OFFSET(Values!$E$248,$K77*102,($B77-1)*14)+OFFSET(Values!$F$248,$K77*102,($B77-1)*14))))</f>
        <v>575</v>
      </c>
      <c r="G77" s="360">
        <f ca="1">OFFSET(Values!$G$248,$K77*102,($B77-1)*14)</f>
        <v>116</v>
      </c>
      <c r="H77" s="360">
        <f ca="1">OFFSET(Values!$H$248,$K77*102,($B77-1)*14)</f>
        <v>2</v>
      </c>
      <c r="I77" s="361">
        <f ca="1">IF(OFFSET(Values!$I$248,$K77*102,($B77-1)*14)="-","-",IF(COUNT(OFFSET(Values!$I$248,$K77*102,($B77-1)*14))=0,(VALUE(0&amp;SUBSTITUTE(OFFSET(Values!$I$248,$K77*102,($B77-1)*14),"*",""))+VALUE(0&amp;SUBSTITUTE(OFFSET(Values!$J$248,$K77*102,($B77-1)*14),"*",""))+VALUE(0&amp;SUBSTITUTE(OFFSET(Values!$K$248,$K77*102,($B77-1)*14),"*",""))+VALUE(0&amp;SUBSTITUTE(OFFSET(Values!$L$248,$K77*102,($B77-1)*14),"*",""))+VALUE(0&amp;SUBSTITUTE(OFFSET(Values!$M$248,$K77*102,($B77-1)*14),"*",""))+VALUE(0&amp;SUBSTITUTE(OFFSET(Values!$N$248,$K77*102,($B77-1)*14),"*",""))+VALUE(0&amp;SUBSTITUTE(OFFSET(Values!$O$248,$K77*102,($B77-1)*14),"*",""))&amp;"*"),(OFFSET(Values!$I$248,$K77*102,($B77-1)*14)+OFFSET(Values!$J$248,$K77*102,($B77-1)*14)+OFFSET(Values!$K$248,$K77*102,($B77-1)*14)+OFFSET(Values!$L$248,$K77*102,($B77-1)*14)+OFFSET(Values!$M$248,$K77*102,($B77-1)*14)+OFFSET(Values!$N$248,$K77*102,($B77-1)*14)+OFFSET(Values!$O$248,$K77*102,($B77-1)*14))))</f>
        <v>10</v>
      </c>
      <c r="J77" s="360">
        <f ca="1">OFFSET(Values!$C$248,$K77*102,($B77-1)*14)</f>
        <v>713</v>
      </c>
      <c r="K77" s="46">
        <v>2</v>
      </c>
      <c r="M77" s="46" t="s">
        <v>10</v>
      </c>
      <c r="N77" s="360">
        <f t="shared" ca="1" si="24"/>
        <v>10</v>
      </c>
      <c r="O77" s="360">
        <f t="shared" ca="1" si="24"/>
        <v>575</v>
      </c>
      <c r="P77" s="360">
        <f t="shared" ca="1" si="24"/>
        <v>116</v>
      </c>
      <c r="Q77" s="360">
        <f t="shared" ca="1" si="24"/>
        <v>2</v>
      </c>
      <c r="R77" s="360">
        <f t="shared" ca="1" si="24"/>
        <v>10</v>
      </c>
      <c r="S77" s="360">
        <f t="shared" ca="1" si="24"/>
        <v>713</v>
      </c>
    </row>
    <row r="78" spans="1:19" hidden="1" x14ac:dyDescent="0.35">
      <c r="A78" s="315">
        <v>34</v>
      </c>
      <c r="B78" s="358">
        <v>3</v>
      </c>
      <c r="C78" s="359">
        <v>4</v>
      </c>
      <c r="D78" s="46" t="s">
        <v>11</v>
      </c>
      <c r="E78" s="360">
        <f ca="1">OFFSET(Values!$D$248,$K78*102,($B78-1)*14)</f>
        <v>9</v>
      </c>
      <c r="F78" s="360">
        <f ca="1">IF(OFFSET(Values!$E$248,$K78*102,($B78-1)*14)="-","-",IF(COUNT(OFFSET(Values!$E$248,$K78*102,($B78-1)*14))=0,(VALUE(0&amp;SUBSTITUTE(OFFSET(Values!$E$248,$K78*102,($B78-1)*14),"*",""))+VALUE(0&amp;SUBSTITUTE(OFFSET(Values!$F$248,$K78*102,($B78-1)*14),"*",""))&amp;"*"),(OFFSET(Values!$E$248,$K78*102,($B78-1)*14)+OFFSET(Values!$F$248,$K78*102,($B78-1)*14))))</f>
        <v>560</v>
      </c>
      <c r="G78" s="360">
        <f ca="1">OFFSET(Values!$G$248,$K78*102,($B78-1)*14)</f>
        <v>114</v>
      </c>
      <c r="H78" s="360">
        <f ca="1">OFFSET(Values!$H$248,$K78*102,($B78-1)*14)</f>
        <v>2</v>
      </c>
      <c r="I78" s="361">
        <f ca="1">IF(OFFSET(Values!$I$248,$K78*102,($B78-1)*14)="-","-",IF(COUNT(OFFSET(Values!$I$248,$K78*102,($B78-1)*14))=0,(VALUE(0&amp;SUBSTITUTE(OFFSET(Values!$I$248,$K78*102,($B78-1)*14),"*",""))+VALUE(0&amp;SUBSTITUTE(OFFSET(Values!$J$248,$K78*102,($B78-1)*14),"*",""))+VALUE(0&amp;SUBSTITUTE(OFFSET(Values!$K$248,$K78*102,($B78-1)*14),"*",""))+VALUE(0&amp;SUBSTITUTE(OFFSET(Values!$L$248,$K78*102,($B78-1)*14),"*",""))+VALUE(0&amp;SUBSTITUTE(OFFSET(Values!$M$248,$K78*102,($B78-1)*14),"*",""))+VALUE(0&amp;SUBSTITUTE(OFFSET(Values!$N$248,$K78*102,($B78-1)*14),"*",""))+VALUE(0&amp;SUBSTITUTE(OFFSET(Values!$O$248,$K78*102,($B78-1)*14),"*",""))&amp;"*"),(OFFSET(Values!$I$248,$K78*102,($B78-1)*14)+OFFSET(Values!$J$248,$K78*102,($B78-1)*14)+OFFSET(Values!$K$248,$K78*102,($B78-1)*14)+OFFSET(Values!$L$248,$K78*102,($B78-1)*14)+OFFSET(Values!$M$248,$K78*102,($B78-1)*14)+OFFSET(Values!$N$248,$K78*102,($B78-1)*14)+OFFSET(Values!$O$248,$K78*102,($B78-1)*14))))</f>
        <v>15</v>
      </c>
      <c r="J78" s="360">
        <f ca="1">OFFSET(Values!$C$248,$K78*102,($B78-1)*14)</f>
        <v>700</v>
      </c>
      <c r="K78" s="46">
        <v>3</v>
      </c>
      <c r="M78" s="46" t="s">
        <v>11</v>
      </c>
      <c r="N78" s="360">
        <f t="shared" ca="1" si="24"/>
        <v>9</v>
      </c>
      <c r="O78" s="360">
        <f t="shared" ca="1" si="24"/>
        <v>560</v>
      </c>
      <c r="P78" s="360">
        <f t="shared" ca="1" si="24"/>
        <v>114</v>
      </c>
      <c r="Q78" s="360">
        <f t="shared" ca="1" si="24"/>
        <v>2</v>
      </c>
      <c r="R78" s="360">
        <f t="shared" ca="1" si="24"/>
        <v>15</v>
      </c>
      <c r="S78" s="360">
        <f t="shared" ca="1" si="24"/>
        <v>700</v>
      </c>
    </row>
    <row r="79" spans="1:19" hidden="1" x14ac:dyDescent="0.35">
      <c r="A79" s="315">
        <v>35</v>
      </c>
      <c r="B79" s="358">
        <v>3</v>
      </c>
      <c r="C79" s="359">
        <v>5</v>
      </c>
      <c r="D79" s="46" t="s">
        <v>5</v>
      </c>
      <c r="E79" s="360">
        <f ca="1">OFFSET(Values!$D$248,$K79*102,($B79-1)*14)</f>
        <v>13</v>
      </c>
      <c r="F79" s="360">
        <f ca="1">IF(OFFSET(Values!$E$248,$K79*102,($B79-1)*14)="-","-",IF(COUNT(OFFSET(Values!$E$248,$K79*102,($B79-1)*14))=0,(VALUE(0&amp;SUBSTITUTE(OFFSET(Values!$E$248,$K79*102,($B79-1)*14),"*",""))+VALUE(0&amp;SUBSTITUTE(OFFSET(Values!$F$248,$K79*102,($B79-1)*14),"*",""))&amp;"*"),(OFFSET(Values!$E$248,$K79*102,($B79-1)*14)+OFFSET(Values!$F$248,$K79*102,($B79-1)*14))))</f>
        <v>607</v>
      </c>
      <c r="G79" s="360">
        <f ca="1">OFFSET(Values!$G$248,$K79*102,($B79-1)*14)</f>
        <v>77</v>
      </c>
      <c r="H79" s="360">
        <f ca="1">OFFSET(Values!$H$248,$K79*102,($B79-1)*14)</f>
        <v>1</v>
      </c>
      <c r="I79" s="361">
        <f ca="1">IF(OFFSET(Values!$I$248,$K79*102,($B79-1)*14)="-","-",IF(COUNT(OFFSET(Values!$I$248,$K79*102,($B79-1)*14))=0,(VALUE(0&amp;SUBSTITUTE(OFFSET(Values!$I$248,$K79*102,($B79-1)*14),"*",""))+VALUE(0&amp;SUBSTITUTE(OFFSET(Values!$J$248,$K79*102,($B79-1)*14),"*",""))+VALUE(0&amp;SUBSTITUTE(OFFSET(Values!$K$248,$K79*102,($B79-1)*14),"*",""))+VALUE(0&amp;SUBSTITUTE(OFFSET(Values!$L$248,$K79*102,($B79-1)*14),"*",""))+VALUE(0&amp;SUBSTITUTE(OFFSET(Values!$M$248,$K79*102,($B79-1)*14),"*",""))+VALUE(0&amp;SUBSTITUTE(OFFSET(Values!$N$248,$K79*102,($B79-1)*14),"*",""))+VALUE(0&amp;SUBSTITUTE(OFFSET(Values!$O$248,$K79*102,($B79-1)*14),"*",""))&amp;"*"),(OFFSET(Values!$I$248,$K79*102,($B79-1)*14)+OFFSET(Values!$J$248,$K79*102,($B79-1)*14)+OFFSET(Values!$K$248,$K79*102,($B79-1)*14)+OFFSET(Values!$L$248,$K79*102,($B79-1)*14)+OFFSET(Values!$M$248,$K79*102,($B79-1)*14)+OFFSET(Values!$N$248,$K79*102,($B79-1)*14)+OFFSET(Values!$O$248,$K79*102,($B79-1)*14))))</f>
        <v>14</v>
      </c>
      <c r="J79" s="360">
        <f ca="1">OFFSET(Values!$C$248,$K79*102,($B79-1)*14)</f>
        <v>712</v>
      </c>
      <c r="K79" s="46">
        <v>4</v>
      </c>
      <c r="M79" s="46" t="s">
        <v>5</v>
      </c>
      <c r="N79" s="360">
        <f t="shared" ca="1" si="24"/>
        <v>13</v>
      </c>
      <c r="O79" s="360">
        <f t="shared" ca="1" si="24"/>
        <v>607</v>
      </c>
      <c r="P79" s="360">
        <f t="shared" ca="1" si="24"/>
        <v>77</v>
      </c>
      <c r="Q79" s="360">
        <f t="shared" ca="1" si="24"/>
        <v>1</v>
      </c>
      <c r="R79" s="360">
        <f t="shared" ca="1" si="24"/>
        <v>14</v>
      </c>
      <c r="S79" s="360">
        <f t="shared" ca="1" si="24"/>
        <v>712</v>
      </c>
    </row>
    <row r="80" spans="1:19" hidden="1" x14ac:dyDescent="0.35">
      <c r="A80" s="315">
        <v>36</v>
      </c>
      <c r="B80" s="358">
        <v>3</v>
      </c>
      <c r="C80" s="359">
        <v>6</v>
      </c>
      <c r="D80" s="46" t="s">
        <v>6</v>
      </c>
      <c r="E80" s="360">
        <f ca="1">OFFSET(Values!$D$248,$K80*102,($B80-1)*14)</f>
        <v>7</v>
      </c>
      <c r="F80" s="360">
        <f ca="1">IF(OFFSET(Values!$E$248,$K80*102,($B80-1)*14)="-","-",IF(COUNT(OFFSET(Values!$E$248,$K80*102,($B80-1)*14))=0,(VALUE(0&amp;SUBSTITUTE(OFFSET(Values!$E$248,$K80*102,($B80-1)*14),"*",""))+VALUE(0&amp;SUBSTITUTE(OFFSET(Values!$F$248,$K80*102,($B80-1)*14),"*",""))&amp;"*"),(OFFSET(Values!$E$248,$K80*102,($B80-1)*14)+OFFSET(Values!$F$248,$K80*102,($B80-1)*14))))</f>
        <v>463</v>
      </c>
      <c r="G80" s="360">
        <f ca="1">OFFSET(Values!$G$248,$K80*102,($B80-1)*14)</f>
        <v>44</v>
      </c>
      <c r="H80" s="360">
        <f ca="1">OFFSET(Values!$H$248,$K80*102,($B80-1)*14)</f>
        <v>0</v>
      </c>
      <c r="I80" s="361">
        <f ca="1">IF(OFFSET(Values!$I$248,$K80*102,($B80-1)*14)="-","-",IF(COUNT(OFFSET(Values!$I$248,$K80*102,($B80-1)*14))=0,(VALUE(0&amp;SUBSTITUTE(OFFSET(Values!$I$248,$K80*102,($B80-1)*14),"*",""))+VALUE(0&amp;SUBSTITUTE(OFFSET(Values!$J$248,$K80*102,($B80-1)*14),"*",""))+VALUE(0&amp;SUBSTITUTE(OFFSET(Values!$K$248,$K80*102,($B80-1)*14),"*",""))+VALUE(0&amp;SUBSTITUTE(OFFSET(Values!$L$248,$K80*102,($B80-1)*14),"*",""))+VALUE(0&amp;SUBSTITUTE(OFFSET(Values!$M$248,$K80*102,($B80-1)*14),"*",""))+VALUE(0&amp;SUBSTITUTE(OFFSET(Values!$N$248,$K80*102,($B80-1)*14),"*",""))+VALUE(0&amp;SUBSTITUTE(OFFSET(Values!$O$248,$K80*102,($B80-1)*14),"*",""))&amp;"*"),(OFFSET(Values!$I$248,$K80*102,($B80-1)*14)+OFFSET(Values!$J$248,$K80*102,($B80-1)*14)+OFFSET(Values!$K$248,$K80*102,($B80-1)*14)+OFFSET(Values!$L$248,$K80*102,($B80-1)*14)+OFFSET(Values!$M$248,$K80*102,($B80-1)*14)+OFFSET(Values!$N$248,$K80*102,($B80-1)*14)+OFFSET(Values!$O$248,$K80*102,($B80-1)*14))))</f>
        <v>1</v>
      </c>
      <c r="J80" s="360">
        <f ca="1">OFFSET(Values!$C$248,$K80*102,($B80-1)*14)</f>
        <v>515</v>
      </c>
      <c r="K80" s="46">
        <v>5</v>
      </c>
      <c r="M80" s="46" t="s">
        <v>6</v>
      </c>
      <c r="N80" s="360">
        <f t="shared" ca="1" si="24"/>
        <v>7</v>
      </c>
      <c r="O80" s="360">
        <f t="shared" ca="1" si="24"/>
        <v>463</v>
      </c>
      <c r="P80" s="360">
        <f t="shared" ca="1" si="24"/>
        <v>44</v>
      </c>
      <c r="Q80" s="360">
        <f t="shared" ca="1" si="24"/>
        <v>0</v>
      </c>
      <c r="R80" s="360">
        <f t="shared" ca="1" si="24"/>
        <v>1</v>
      </c>
      <c r="S80" s="360">
        <f t="shared" ca="1" si="24"/>
        <v>515</v>
      </c>
    </row>
    <row r="81" spans="1:19" hidden="1" x14ac:dyDescent="0.35">
      <c r="A81" s="315">
        <v>37</v>
      </c>
      <c r="B81" s="358">
        <v>3</v>
      </c>
      <c r="C81" s="359">
        <v>7</v>
      </c>
      <c r="D81" s="46" t="s">
        <v>7</v>
      </c>
      <c r="E81" s="360">
        <f ca="1">OFFSET(Values!$D$248,$K81*102,($B81-1)*14)</f>
        <v>24</v>
      </c>
      <c r="F81" s="360">
        <f ca="1">IF(OFFSET(Values!$E$248,$K81*102,($B81-1)*14)="-","-",IF(COUNT(OFFSET(Values!$E$248,$K81*102,($B81-1)*14))=0,(VALUE(0&amp;SUBSTITUTE(OFFSET(Values!$E$248,$K81*102,($B81-1)*14),"*",""))+VALUE(0&amp;SUBSTITUTE(OFFSET(Values!$F$248,$K81*102,($B81-1)*14),"*",""))&amp;"*"),(OFFSET(Values!$E$248,$K81*102,($B81-1)*14)+OFFSET(Values!$F$248,$K81*102,($B81-1)*14))))</f>
        <v>224</v>
      </c>
      <c r="G81" s="360">
        <f ca="1">OFFSET(Values!$G$248,$K81*102,($B81-1)*14)</f>
        <v>34</v>
      </c>
      <c r="H81" s="360">
        <f ca="1">OFFSET(Values!$H$248,$K81*102,($B81-1)*14)</f>
        <v>0</v>
      </c>
      <c r="I81" s="361">
        <f ca="1">IF(OFFSET(Values!$I$248,$K81*102,($B81-1)*14)="-","-",IF(COUNT(OFFSET(Values!$I$248,$K81*102,($B81-1)*14))=0,(VALUE(0&amp;SUBSTITUTE(OFFSET(Values!$I$248,$K81*102,($B81-1)*14),"*",""))+VALUE(0&amp;SUBSTITUTE(OFFSET(Values!$J$248,$K81*102,($B81-1)*14),"*",""))+VALUE(0&amp;SUBSTITUTE(OFFSET(Values!$K$248,$K81*102,($B81-1)*14),"*",""))+VALUE(0&amp;SUBSTITUTE(OFFSET(Values!$L$248,$K81*102,($B81-1)*14),"*",""))+VALUE(0&amp;SUBSTITUTE(OFFSET(Values!$M$248,$K81*102,($B81-1)*14),"*",""))+VALUE(0&amp;SUBSTITUTE(OFFSET(Values!$N$248,$K81*102,($B81-1)*14),"*",""))+VALUE(0&amp;SUBSTITUTE(OFFSET(Values!$O$248,$K81*102,($B81-1)*14),"*",""))&amp;"*"),(OFFSET(Values!$I$248,$K81*102,($B81-1)*14)+OFFSET(Values!$J$248,$K81*102,($B81-1)*14)+OFFSET(Values!$K$248,$K81*102,($B81-1)*14)+OFFSET(Values!$L$248,$K81*102,($B81-1)*14)+OFFSET(Values!$M$248,$K81*102,($B81-1)*14)+OFFSET(Values!$N$248,$K81*102,($B81-1)*14)+OFFSET(Values!$O$248,$K81*102,($B81-1)*14))))</f>
        <v>4</v>
      </c>
      <c r="J81" s="360">
        <f ca="1">OFFSET(Values!$C$248,$K81*102,($B81-1)*14)</f>
        <v>286</v>
      </c>
      <c r="K81" s="46">
        <v>6</v>
      </c>
      <c r="M81" s="46" t="s">
        <v>7</v>
      </c>
      <c r="N81" s="360">
        <f t="shared" ca="1" si="24"/>
        <v>24</v>
      </c>
      <c r="O81" s="360">
        <f t="shared" ca="1" si="24"/>
        <v>224</v>
      </c>
      <c r="P81" s="360">
        <f t="shared" ca="1" si="24"/>
        <v>34</v>
      </c>
      <c r="Q81" s="360">
        <f t="shared" ca="1" si="24"/>
        <v>0</v>
      </c>
      <c r="R81" s="360">
        <f t="shared" ca="1" si="24"/>
        <v>4</v>
      </c>
      <c r="S81" s="360">
        <f t="shared" ca="1" si="24"/>
        <v>286</v>
      </c>
    </row>
    <row r="82" spans="1:19" hidden="1" x14ac:dyDescent="0.35">
      <c r="A82" s="315">
        <v>38</v>
      </c>
      <c r="B82" s="358">
        <v>3</v>
      </c>
      <c r="C82" s="359">
        <v>8</v>
      </c>
      <c r="D82" s="46" t="s">
        <v>70</v>
      </c>
      <c r="E82" s="360">
        <f ca="1">OFFSET(Values!$D$248,$K82*102,($B82-1)*14)</f>
        <v>11.799999999999997</v>
      </c>
      <c r="F82" s="360">
        <f ca="1">IF(OFFSET(Values!$E$248,$K82*102,($B82-1)*14)="-","-",IF(COUNT(OFFSET(Values!$E$248,$K82*102,($B82-1)*14))=0,(VALUE(0&amp;SUBSTITUTE(OFFSET(Values!$E$248,$K82*102,($B82-1)*14),"*",""))+VALUE(0&amp;SUBSTITUTE(OFFSET(Values!$F$248,$K82*102,($B82-1)*14),"*",""))&amp;"*"),(OFFSET(Values!$E$248,$K82*102,($B82-1)*14)+OFFSET(Values!$F$248,$K82*102,($B82-1)*14))))</f>
        <v>550.60000000000014</v>
      </c>
      <c r="G82" s="360">
        <f ca="1">OFFSET(Values!$G$248,$K82*102,($B82-1)*14)</f>
        <v>103.80000000000001</v>
      </c>
      <c r="H82" s="360">
        <f ca="1">OFFSET(Values!$H$248,$K82*102,($B82-1)*14)</f>
        <v>2.2000000000000002</v>
      </c>
      <c r="I82" s="361">
        <f ca="1">IF(OFFSET(Values!$I$248,$K82*102,($B82-1)*14)="-","-",IF(COUNT(OFFSET(Values!$I$248,$K82*102,($B82-1)*14))=0,(VALUE(0&amp;SUBSTITUTE(OFFSET(Values!$I$248,$K82*102,($B82-1)*14),"*",""))+VALUE(0&amp;SUBSTITUTE(OFFSET(Values!$J$248,$K82*102,($B82-1)*14),"*",""))+VALUE(0&amp;SUBSTITUTE(OFFSET(Values!$K$248,$K82*102,($B82-1)*14),"*",""))+VALUE(0&amp;SUBSTITUTE(OFFSET(Values!$L$248,$K82*102,($B82-1)*14),"*",""))+VALUE(0&amp;SUBSTITUTE(OFFSET(Values!$M$248,$K82*102,($B82-1)*14),"*",""))+VALUE(0&amp;SUBSTITUTE(OFFSET(Values!$N$248,$K82*102,($B82-1)*14),"*",""))+VALUE(0&amp;SUBSTITUTE(OFFSET(Values!$O$248,$K82*102,($B82-1)*14),"*",""))&amp;"*"),(OFFSET(Values!$I$248,$K82*102,($B82-1)*14)+OFFSET(Values!$J$248,$K82*102,($B82-1)*14)+OFFSET(Values!$K$248,$K82*102,($B82-1)*14)+OFFSET(Values!$L$248,$K82*102,($B82-1)*14)+OFFSET(Values!$M$248,$K82*102,($B82-1)*14)+OFFSET(Values!$N$248,$K82*102,($B82-1)*14)+OFFSET(Values!$O$248,$K82*102,($B82-1)*14))))</f>
        <v>9.4000000000000021</v>
      </c>
      <c r="J82" s="360">
        <f ca="1">OFFSET(Values!$C$248,$K82*102,($B82-1)*14)</f>
        <v>677.8</v>
      </c>
      <c r="K82" s="46">
        <v>7</v>
      </c>
      <c r="M82" s="46" t="s">
        <v>70</v>
      </c>
      <c r="N82" s="360">
        <f t="shared" ca="1" si="24"/>
        <v>11.8</v>
      </c>
      <c r="O82" s="360">
        <f t="shared" ca="1" si="24"/>
        <v>550.6</v>
      </c>
      <c r="P82" s="360">
        <f t="shared" ca="1" si="24"/>
        <v>103.8</v>
      </c>
      <c r="Q82" s="360">
        <f t="shared" ca="1" si="24"/>
        <v>2.2000000000000002</v>
      </c>
      <c r="R82" s="360">
        <f t="shared" ca="1" si="24"/>
        <v>9.4</v>
      </c>
      <c r="S82" s="360">
        <f t="shared" ca="1" si="24"/>
        <v>677.8</v>
      </c>
    </row>
    <row r="83" spans="1:19" hidden="1" x14ac:dyDescent="0.35">
      <c r="A83" s="315">
        <v>39</v>
      </c>
      <c r="B83" s="358">
        <v>3</v>
      </c>
      <c r="C83" s="359">
        <v>9</v>
      </c>
      <c r="D83" s="46" t="s">
        <v>71</v>
      </c>
      <c r="E83" s="360">
        <f ca="1">OFFSET(Values!$D$248,$K83*102,($B83-1)*14)</f>
        <v>12.857142857142856</v>
      </c>
      <c r="F83" s="360">
        <f ca="1">IF(OFFSET(Values!$E$248,$K83*102,($B83-1)*14)="-","-",IF(COUNT(OFFSET(Values!$E$248,$K83*102,($B83-1)*14))=0,(VALUE(0&amp;SUBSTITUTE(OFFSET(Values!$E$248,$K83*102,($B83-1)*14),"*",""))+VALUE(0&amp;SUBSTITUTE(OFFSET(Values!$F$248,$K83*102,($B83-1)*14),"*",""))&amp;"*"),(OFFSET(Values!$E$248,$K83*102,($B83-1)*14)+OFFSET(Values!$F$248,$K83*102,($B83-1)*14))))</f>
        <v>491.4285714285715</v>
      </c>
      <c r="G83" s="360">
        <f ca="1">OFFSET(Values!$G$248,$K83*102,($B83-1)*14)</f>
        <v>85.285714285714306</v>
      </c>
      <c r="H83" s="360">
        <f ca="1">OFFSET(Values!$H$248,$K83*102,($B83-1)*14)</f>
        <v>1.5714285714285712</v>
      </c>
      <c r="I83" s="361">
        <f ca="1">IF(OFFSET(Values!$I$248,$K83*102,($B83-1)*14)="-","-",IF(COUNT(OFFSET(Values!$I$248,$K83*102,($B83-1)*14))=0,(VALUE(0&amp;SUBSTITUTE(OFFSET(Values!$I$248,$K83*102,($B83-1)*14),"*",""))+VALUE(0&amp;SUBSTITUTE(OFFSET(Values!$J$248,$K83*102,($B83-1)*14),"*",""))+VALUE(0&amp;SUBSTITUTE(OFFSET(Values!$K$248,$K83*102,($B83-1)*14),"*",""))+VALUE(0&amp;SUBSTITUTE(OFFSET(Values!$L$248,$K83*102,($B83-1)*14),"*",""))+VALUE(0&amp;SUBSTITUTE(OFFSET(Values!$M$248,$K83*102,($B83-1)*14),"*",""))+VALUE(0&amp;SUBSTITUTE(OFFSET(Values!$N$248,$K83*102,($B83-1)*14),"*",""))+VALUE(0&amp;SUBSTITUTE(OFFSET(Values!$O$248,$K83*102,($B83-1)*14),"*",""))&amp;"*"),(OFFSET(Values!$I$248,$K83*102,($B83-1)*14)+OFFSET(Values!$J$248,$K83*102,($B83-1)*14)+OFFSET(Values!$K$248,$K83*102,($B83-1)*14)+OFFSET(Values!$L$248,$K83*102,($B83-1)*14)+OFFSET(Values!$M$248,$K83*102,($B83-1)*14)+OFFSET(Values!$N$248,$K83*102,($B83-1)*14)+OFFSET(Values!$O$248,$K83*102,($B83-1)*14))))</f>
        <v>7.428571428571427</v>
      </c>
      <c r="J83" s="360">
        <f ca="1">OFFSET(Values!$C$248,$K83*102,($B83-1)*14)</f>
        <v>598.5714285714289</v>
      </c>
      <c r="K83" s="46">
        <v>8</v>
      </c>
      <c r="M83" s="46" t="s">
        <v>71</v>
      </c>
      <c r="N83" s="360">
        <f t="shared" ca="1" si="24"/>
        <v>12.8571428571429</v>
      </c>
      <c r="O83" s="360">
        <f t="shared" ca="1" si="24"/>
        <v>491.42857142857201</v>
      </c>
      <c r="P83" s="360">
        <f t="shared" ca="1" si="24"/>
        <v>85.285714285714306</v>
      </c>
      <c r="Q83" s="360">
        <f t="shared" ca="1" si="24"/>
        <v>1.5714285714285701</v>
      </c>
      <c r="R83" s="360">
        <f t="shared" ca="1" si="24"/>
        <v>7.4285714285714297</v>
      </c>
      <c r="S83" s="360">
        <f t="shared" ca="1" si="24"/>
        <v>598.57142857142901</v>
      </c>
    </row>
    <row r="84" spans="1:19" x14ac:dyDescent="0.35">
      <c r="A84" s="315"/>
      <c r="B84" s="315"/>
    </row>
  </sheetData>
  <mergeCells count="9">
    <mergeCell ref="H4:N4"/>
    <mergeCell ref="H3:N3"/>
    <mergeCell ref="H2:N2"/>
    <mergeCell ref="H5:N5"/>
    <mergeCell ref="B33:H33"/>
    <mergeCell ref="B9:H9"/>
    <mergeCell ref="J9:P9"/>
    <mergeCell ref="R9:X9"/>
    <mergeCell ref="B21:H21"/>
  </mergeCells>
  <dataValidations disablePrompts="1" count="1">
    <dataValidation type="list" allowBlank="1" showInputMessage="1" showErrorMessage="1" sqref="P3" xr:uid="{00000000-0002-0000-0600-000000000000}">
      <formula1>$X$9:$X$10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1</xdr:col>
                    <xdr:colOff>50800</xdr:colOff>
                    <xdr:row>20</xdr:row>
                    <xdr:rowOff>50800</xdr:rowOff>
                  </from>
                  <to>
                    <xdr:col>2</xdr:col>
                    <xdr:colOff>698500</xdr:colOff>
                    <xdr:row>22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BU163"/>
  <sheetViews>
    <sheetView zoomScale="85" zoomScaleNormal="85" workbookViewId="0">
      <pane ySplit="11" topLeftCell="A30" activePane="bottomLeft" state="frozen"/>
      <selection pane="bottomLeft" activeCell="B12" sqref="B12"/>
    </sheetView>
  </sheetViews>
  <sheetFormatPr defaultColWidth="9.1796875" defaultRowHeight="14.5" x14ac:dyDescent="0.35"/>
  <cols>
    <col min="1" max="1" width="9.1796875" style="1" hidden="1" customWidth="1"/>
    <col min="2" max="2" width="11.54296875" style="1" bestFit="1" customWidth="1"/>
    <col min="3" max="4" width="6.7265625" style="15" customWidth="1"/>
    <col min="5" max="24" width="6.54296875" style="8" customWidth="1"/>
    <col min="25" max="25" width="8.1796875" style="10" customWidth="1"/>
    <col min="26" max="26" width="7.54296875" style="29" customWidth="1"/>
    <col min="27" max="31" width="7.54296875" style="1" customWidth="1"/>
    <col min="32" max="33" width="7.54296875" style="19" customWidth="1"/>
    <col min="34" max="34" width="2" style="1" customWidth="1"/>
    <col min="35" max="35" width="10.54296875" style="1" customWidth="1"/>
    <col min="36" max="39" width="9.1796875" style="1"/>
    <col min="40" max="41" width="9.1796875" style="9"/>
    <col min="42" max="16384" width="9.1796875" style="1"/>
  </cols>
  <sheetData>
    <row r="1" spans="2:73" ht="13.5" customHeight="1" x14ac:dyDescent="0.35">
      <c r="S1" s="90"/>
      <c r="T1" s="90"/>
      <c r="U1" s="90"/>
      <c r="V1" s="90"/>
      <c r="W1" s="90"/>
      <c r="X1" s="90"/>
      <c r="Y1" s="104"/>
      <c r="Z1" s="105"/>
      <c r="AA1" s="46"/>
      <c r="AB1" s="46"/>
      <c r="AC1" s="46"/>
      <c r="AD1" s="46"/>
      <c r="AE1" s="46"/>
      <c r="AF1" s="95"/>
      <c r="AG1" s="95"/>
      <c r="AH1" s="46"/>
      <c r="AI1" s="9" t="s">
        <v>8</v>
      </c>
      <c r="AJ1" s="9" t="str">
        <f>Dashboard!G10</f>
        <v>Northbound</v>
      </c>
      <c r="AK1" s="46"/>
      <c r="AL1" s="46"/>
      <c r="AM1" s="46"/>
    </row>
    <row r="2" spans="2:73" ht="13.5" customHeight="1" x14ac:dyDescent="0.35">
      <c r="L2" s="3" t="s">
        <v>1</v>
      </c>
      <c r="M2" s="433">
        <f>Dashboard!$U$2</f>
        <v>0</v>
      </c>
      <c r="N2" s="433"/>
      <c r="O2" s="433"/>
      <c r="P2" s="433"/>
      <c r="Q2" s="433"/>
      <c r="R2" s="433"/>
      <c r="S2" s="433"/>
      <c r="T2" s="433"/>
      <c r="U2" s="90"/>
      <c r="V2" s="90"/>
      <c r="W2" s="90"/>
      <c r="X2" s="90"/>
      <c r="Y2" s="104"/>
      <c r="Z2" s="105"/>
      <c r="AA2" s="46"/>
      <c r="AB2" s="46"/>
      <c r="AC2" s="46"/>
      <c r="AD2" s="46"/>
      <c r="AE2" s="46"/>
      <c r="AF2" s="95"/>
      <c r="AG2" s="95"/>
      <c r="AH2" s="46"/>
      <c r="AI2" s="9" t="s">
        <v>9</v>
      </c>
      <c r="AJ2" s="9" t="str">
        <f>Dashboard!G11</f>
        <v>Southbound</v>
      </c>
      <c r="AK2" s="46"/>
      <c r="AL2" s="46"/>
      <c r="AM2" s="46"/>
    </row>
    <row r="3" spans="2:73" ht="13.5" customHeight="1" x14ac:dyDescent="0.35">
      <c r="L3" s="3" t="s">
        <v>2</v>
      </c>
      <c r="M3" s="433" t="str">
        <f>Dashboard!$U$3</f>
        <v>SS1273 Ditton Priors Shropshire</v>
      </c>
      <c r="N3" s="433"/>
      <c r="O3" s="433"/>
      <c r="P3" s="433"/>
      <c r="Q3" s="433"/>
      <c r="R3" s="433"/>
      <c r="S3" s="433"/>
      <c r="T3" s="433"/>
      <c r="U3" s="90"/>
      <c r="V3" s="90"/>
      <c r="W3" s="90"/>
      <c r="X3" s="90"/>
      <c r="Y3" s="104"/>
      <c r="Z3" s="105"/>
      <c r="AA3" s="46"/>
      <c r="AB3" s="46"/>
      <c r="AC3" s="46"/>
      <c r="AD3" s="46"/>
      <c r="AE3" s="46"/>
      <c r="AF3" s="95"/>
      <c r="AG3" s="95"/>
      <c r="AH3" s="46"/>
      <c r="AI3" s="9" t="s">
        <v>10</v>
      </c>
      <c r="AJ3" s="9" t="s">
        <v>84</v>
      </c>
      <c r="AK3" s="46"/>
      <c r="AL3" s="46"/>
      <c r="AM3" s="46"/>
    </row>
    <row r="4" spans="2:73" ht="13.5" customHeight="1" x14ac:dyDescent="0.35">
      <c r="L4" s="3" t="s">
        <v>3</v>
      </c>
      <c r="M4" s="433" t="str">
        <f>Dashboard!$U$4</f>
        <v>01 - Station Road</v>
      </c>
      <c r="N4" s="433"/>
      <c r="O4" s="433"/>
      <c r="P4" s="433"/>
      <c r="Q4" s="433"/>
      <c r="R4" s="433"/>
      <c r="S4" s="433"/>
      <c r="T4" s="433"/>
      <c r="U4" s="90"/>
      <c r="V4" s="14"/>
      <c r="W4" s="14">
        <v>1</v>
      </c>
      <c r="X4" s="14">
        <v>3</v>
      </c>
      <c r="Y4" s="104"/>
      <c r="Z4" s="105"/>
      <c r="AA4" s="46"/>
      <c r="AB4" s="46"/>
      <c r="AC4" s="46"/>
      <c r="AD4" s="46"/>
      <c r="AE4" s="46"/>
      <c r="AF4" s="95"/>
      <c r="AG4" s="95"/>
      <c r="AH4" s="46"/>
      <c r="AI4" s="9" t="s">
        <v>11</v>
      </c>
      <c r="AJ4" s="9"/>
      <c r="AK4" s="46"/>
      <c r="AL4" s="46"/>
      <c r="AM4" s="46"/>
    </row>
    <row r="5" spans="2:73" ht="13.5" customHeight="1" x14ac:dyDescent="0.35">
      <c r="L5" s="3" t="s">
        <v>42</v>
      </c>
      <c r="M5" s="432">
        <f>Dashboard!$T$5</f>
        <v>45224</v>
      </c>
      <c r="N5" s="432"/>
      <c r="O5" s="432"/>
      <c r="P5" s="432"/>
      <c r="Q5" s="432"/>
      <c r="R5" s="432"/>
      <c r="S5" s="432"/>
      <c r="T5" s="432"/>
      <c r="U5" s="355"/>
      <c r="V5" s="355"/>
      <c r="W5" s="90"/>
      <c r="X5" s="90"/>
      <c r="Y5" s="104"/>
      <c r="Z5" s="105"/>
      <c r="AA5" s="46"/>
      <c r="AB5" s="46"/>
      <c r="AC5" s="46"/>
      <c r="AD5" s="46"/>
      <c r="AE5" s="46"/>
      <c r="AF5" s="95"/>
      <c r="AG5" s="95"/>
      <c r="AH5" s="46"/>
      <c r="AI5" s="9" t="s">
        <v>5</v>
      </c>
      <c r="AJ5" s="9"/>
      <c r="AK5" s="46"/>
      <c r="AL5" s="46"/>
      <c r="AM5" s="46"/>
    </row>
    <row r="6" spans="2:73" ht="13.5" customHeight="1" x14ac:dyDescent="0.35">
      <c r="J6" s="3"/>
      <c r="K6" s="57"/>
      <c r="R6" s="90"/>
      <c r="S6" s="90"/>
      <c r="T6" s="90"/>
      <c r="U6" s="90"/>
      <c r="V6" s="90"/>
      <c r="W6" s="90"/>
      <c r="X6" s="90"/>
      <c r="Y6" s="104"/>
      <c r="Z6" s="105"/>
      <c r="AA6" s="46"/>
      <c r="AB6" s="46"/>
      <c r="AC6" s="46"/>
      <c r="AD6" s="46"/>
      <c r="AE6" s="46"/>
      <c r="AF6" s="95"/>
      <c r="AG6" s="95"/>
      <c r="AH6" s="46"/>
      <c r="AI6" s="9" t="s">
        <v>6</v>
      </c>
      <c r="AJ6" s="9"/>
      <c r="AK6" s="46"/>
      <c r="AL6" s="46"/>
      <c r="AM6" s="46"/>
    </row>
    <row r="7" spans="2:73" ht="13.5" customHeight="1" x14ac:dyDescent="0.35">
      <c r="B7" s="2"/>
      <c r="C7" s="16"/>
      <c r="D7" s="16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91"/>
      <c r="S7" s="91"/>
      <c r="T7" s="91"/>
      <c r="U7" s="91"/>
      <c r="V7" s="91"/>
      <c r="W7" s="91"/>
      <c r="X7" s="91"/>
      <c r="Y7" s="106"/>
      <c r="Z7" s="107"/>
      <c r="AA7" s="49"/>
      <c r="AB7" s="49"/>
      <c r="AC7" s="49"/>
      <c r="AD7" s="49"/>
      <c r="AE7" s="49"/>
      <c r="AF7" s="96"/>
      <c r="AG7" s="96"/>
      <c r="AH7" s="49"/>
      <c r="AI7" s="69" t="s">
        <v>7</v>
      </c>
      <c r="AJ7" s="69"/>
      <c r="AK7" s="49"/>
      <c r="AL7" s="49"/>
      <c r="AM7" s="49"/>
      <c r="AN7" s="69"/>
      <c r="AO7" s="69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2:73" x14ac:dyDescent="0.35">
      <c r="R8" s="90"/>
      <c r="S8" s="90"/>
      <c r="T8" s="90"/>
      <c r="U8" s="90"/>
      <c r="V8" s="90"/>
      <c r="W8" s="90"/>
      <c r="X8" s="90"/>
      <c r="Y8" s="104"/>
      <c r="Z8" s="93"/>
      <c r="AA8" s="46"/>
      <c r="AB8" s="46"/>
      <c r="AC8" s="46"/>
      <c r="AD8" s="46"/>
      <c r="AE8" s="46"/>
      <c r="AF8" s="95"/>
      <c r="AG8" s="95"/>
      <c r="AH8" s="46"/>
      <c r="AI8" s="9" t="s">
        <v>33</v>
      </c>
      <c r="AJ8" s="9"/>
      <c r="AK8" s="46"/>
      <c r="AL8" s="46"/>
      <c r="AM8" s="46"/>
    </row>
    <row r="9" spans="2:73" x14ac:dyDescent="0.35">
      <c r="R9" s="90"/>
      <c r="S9" s="90"/>
      <c r="T9" s="90"/>
      <c r="U9" s="90"/>
      <c r="V9" s="90"/>
      <c r="W9" s="90"/>
      <c r="X9" s="90"/>
      <c r="Y9" s="106"/>
      <c r="Z9" s="107"/>
      <c r="AA9" s="49"/>
      <c r="AB9" s="49"/>
      <c r="AC9" s="49"/>
      <c r="AD9" s="49"/>
      <c r="AE9" s="46"/>
      <c r="AF9" s="95"/>
      <c r="AG9" s="95"/>
      <c r="AH9" s="46"/>
      <c r="AI9" s="9" t="s">
        <v>34</v>
      </c>
      <c r="AJ9" s="9"/>
      <c r="AK9" s="46"/>
      <c r="AL9" s="46"/>
      <c r="AM9" s="46"/>
    </row>
    <row r="10" spans="2:73" ht="12" customHeight="1" x14ac:dyDescent="0.35">
      <c r="Y10" s="481">
        <f>Dashboard!$U$6</f>
        <v>30</v>
      </c>
      <c r="Z10" s="482"/>
      <c r="AA10" s="482">
        <f>(Y10*1.1)+2</f>
        <v>35</v>
      </c>
      <c r="AB10" s="482"/>
      <c r="AC10" s="482">
        <f>Y10+15</f>
        <v>45</v>
      </c>
      <c r="AD10" s="483"/>
    </row>
    <row r="11" spans="2:73" ht="12" customHeight="1" x14ac:dyDescent="0.35">
      <c r="B11" s="211">
        <f ca="1">IF(W4&gt;=8,OFFSET(AI1,W4-1,0),VLOOKUP(LEFT(OFFSET(AI1,W4-1,0),3),Values!$AG$1:$AH$7,2,FALSE))</f>
        <v>45229</v>
      </c>
      <c r="C11" s="461" t="s">
        <v>4</v>
      </c>
      <c r="D11" s="462"/>
      <c r="E11" s="37" t="s">
        <v>13</v>
      </c>
      <c r="F11" s="201" t="s">
        <v>14</v>
      </c>
      <c r="G11" s="202" t="s">
        <v>15</v>
      </c>
      <c r="H11" s="37" t="s">
        <v>16</v>
      </c>
      <c r="I11" s="37" t="s">
        <v>17</v>
      </c>
      <c r="J11" s="37" t="s">
        <v>18</v>
      </c>
      <c r="K11" s="37" t="s">
        <v>19</v>
      </c>
      <c r="L11" s="37" t="s">
        <v>20</v>
      </c>
      <c r="M11" s="37" t="s">
        <v>21</v>
      </c>
      <c r="N11" s="37" t="s">
        <v>22</v>
      </c>
      <c r="O11" s="37" t="s">
        <v>23</v>
      </c>
      <c r="P11" s="37" t="s">
        <v>24</v>
      </c>
      <c r="Q11" s="37" t="s">
        <v>25</v>
      </c>
      <c r="R11" s="37" t="s">
        <v>26</v>
      </c>
      <c r="S11" s="37" t="s">
        <v>27</v>
      </c>
      <c r="T11" s="37" t="s">
        <v>28</v>
      </c>
      <c r="U11" s="37" t="s">
        <v>29</v>
      </c>
      <c r="V11" s="37" t="s">
        <v>30</v>
      </c>
      <c r="W11" s="37" t="s">
        <v>31</v>
      </c>
      <c r="X11" s="37" t="s">
        <v>32</v>
      </c>
      <c r="Y11" s="183" t="s">
        <v>45</v>
      </c>
      <c r="Z11" s="184" t="s">
        <v>46</v>
      </c>
      <c r="AA11" s="183" t="s">
        <v>43</v>
      </c>
      <c r="AB11" s="184" t="s">
        <v>46</v>
      </c>
      <c r="AC11" s="183" t="s">
        <v>44</v>
      </c>
      <c r="AD11" s="184" t="s">
        <v>46</v>
      </c>
      <c r="AE11" s="37" t="s">
        <v>47</v>
      </c>
      <c r="AF11" s="187" t="s">
        <v>48</v>
      </c>
      <c r="AG11" s="186" t="s">
        <v>65</v>
      </c>
      <c r="AI11" s="484" t="s">
        <v>89</v>
      </c>
      <c r="AJ11" s="485"/>
      <c r="AK11" s="485"/>
      <c r="AL11" s="486"/>
    </row>
    <row r="12" spans="2:73" ht="12" customHeight="1" x14ac:dyDescent="0.35">
      <c r="B12" s="203" t="s">
        <v>0</v>
      </c>
      <c r="C12" s="17"/>
      <c r="D12" s="17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227"/>
      <c r="Y12" s="4"/>
      <c r="Z12" s="4"/>
      <c r="AA12" s="31"/>
      <c r="AB12" s="31"/>
      <c r="AC12" s="31"/>
      <c r="AD12" s="31"/>
      <c r="AE12" s="30"/>
      <c r="AF12" s="191"/>
      <c r="AG12" s="192"/>
      <c r="AI12" s="87" t="s">
        <v>87</v>
      </c>
      <c r="AJ12" s="89" t="s">
        <v>88</v>
      </c>
      <c r="AK12" s="88"/>
      <c r="AL12" s="88"/>
    </row>
    <row r="13" spans="2:73" ht="12" customHeight="1" x14ac:dyDescent="0.35">
      <c r="B13" s="39">
        <v>0</v>
      </c>
      <c r="C13" s="262">
        <f ca="1">OFFSET(Values!C1069,($W$4-1)*30,($X$4-1)*31)</f>
        <v>0</v>
      </c>
      <c r="D13" s="265">
        <f ca="1">IFERROR(VALUE(0&amp;SUBSTITUTE($C13,"*","")),0)</f>
        <v>0</v>
      </c>
      <c r="E13" s="204">
        <f ca="1">OFFSET(Values!D1069,($W$4-1)*30,($X$4-1)*31)</f>
        <v>0</v>
      </c>
      <c r="F13" s="205">
        <f ca="1">OFFSET(Values!E1069,($W$4-1)*30,($X$4-1)*31)</f>
        <v>0</v>
      </c>
      <c r="G13" s="205">
        <f ca="1">OFFSET(Values!F1069,($W$4-1)*30,($X$4-1)*31)</f>
        <v>0</v>
      </c>
      <c r="H13" s="205">
        <f ca="1">OFFSET(Values!G1069,($W$4-1)*30,($X$4-1)*31)</f>
        <v>0</v>
      </c>
      <c r="I13" s="205">
        <f ca="1">OFFSET(Values!H1069,($W$4-1)*30,($X$4-1)*31)</f>
        <v>0</v>
      </c>
      <c r="J13" s="205">
        <f ca="1">OFFSET(Values!I1069,($W$4-1)*30,($X$4-1)*31)</f>
        <v>0</v>
      </c>
      <c r="K13" s="205">
        <f ca="1">OFFSET(Values!J1069,($W$4-1)*30,($X$4-1)*31)</f>
        <v>0</v>
      </c>
      <c r="L13" s="205">
        <f ca="1">OFFSET(Values!K1069,($W$4-1)*30,($X$4-1)*31)</f>
        <v>0</v>
      </c>
      <c r="M13" s="205">
        <f ca="1">OFFSET(Values!L1069,($W$4-1)*30,($X$4-1)*31)</f>
        <v>0</v>
      </c>
      <c r="N13" s="205">
        <f ca="1">OFFSET(Values!M1069,($W$4-1)*30,($X$4-1)*31)</f>
        <v>0</v>
      </c>
      <c r="O13" s="205">
        <f ca="1">OFFSET(Values!N1069,($W$4-1)*30,($X$4-1)*31)</f>
        <v>0</v>
      </c>
      <c r="P13" s="205">
        <f ca="1">OFFSET(Values!O1069,($W$4-1)*30,($X$4-1)*31)</f>
        <v>0</v>
      </c>
      <c r="Q13" s="205">
        <f ca="1">OFFSET(Values!P1069,($W$4-1)*30,($X$4-1)*31)</f>
        <v>0</v>
      </c>
      <c r="R13" s="205">
        <f ca="1">OFFSET(Values!Q1069,($W$4-1)*30,($X$4-1)*31)</f>
        <v>0</v>
      </c>
      <c r="S13" s="205">
        <f ca="1">OFFSET(Values!R1069,($W$4-1)*30,($X$4-1)*31)</f>
        <v>0</v>
      </c>
      <c r="T13" s="205">
        <f ca="1">OFFSET(Values!S1069,($W$4-1)*30,($X$4-1)*31)</f>
        <v>0</v>
      </c>
      <c r="U13" s="205">
        <f ca="1">OFFSET(Values!T1069,($W$4-1)*30,($X$4-1)*31)</f>
        <v>0</v>
      </c>
      <c r="V13" s="205">
        <f ca="1">OFFSET(Values!U1069,($W$4-1)*30,($X$4-1)*31)</f>
        <v>0</v>
      </c>
      <c r="W13" s="205">
        <f ca="1">OFFSET(Values!V1069,($W$4-1)*30,($X$4-1)*31)</f>
        <v>0</v>
      </c>
      <c r="X13" s="206">
        <f ca="1">OFFSET(Values!W1069,($W$4-1)*30,($X$4-1)*31)</f>
        <v>0</v>
      </c>
      <c r="Y13" s="80">
        <f ca="1">OFFSET(Values!X1069,($W$4-1)*30,($X$4-1)*31)</f>
        <v>0</v>
      </c>
      <c r="Z13" s="258" t="str">
        <f ca="1">OFFSET(Values!Y1069,($W$4-1)*30,($X$4-1)*31)</f>
        <v>-</v>
      </c>
      <c r="AA13" s="80">
        <f ca="1">OFFSET(Values!Z1069,($W$4-1)*30,($X$4-1)*31)</f>
        <v>0</v>
      </c>
      <c r="AB13" s="260" t="str">
        <f ca="1">OFFSET(Values!AA1069,($W$4-1)*30,($X$4-1)*31)</f>
        <v>-</v>
      </c>
      <c r="AC13" s="80">
        <f ca="1">OFFSET(Values!AB1069,($W$4-1)*30,($X$4-1)*31)</f>
        <v>0</v>
      </c>
      <c r="AD13" s="260" t="str">
        <f ca="1">OFFSET(Values!AC1069,($W$4-1)*30,($X$4-1)*31)</f>
        <v>-</v>
      </c>
      <c r="AE13" s="22" t="str">
        <f ca="1">OFFSET(Values!AD1069,($W$4-1)*30,($X$4-1)*31)</f>
        <v>-</v>
      </c>
      <c r="AF13" s="23" t="str">
        <f ca="1">OFFSET(Values!AE1069,($W$4-1)*30,($X$4-1)*31)</f>
        <v>-</v>
      </c>
      <c r="AG13" s="23" t="str">
        <f ca="1">OFFSET(Values!AF1069,($W$4-1)*30,($X$4-1)*31)</f>
        <v>-</v>
      </c>
      <c r="AI13" s="478" t="s">
        <v>43</v>
      </c>
      <c r="AJ13" s="472" t="s">
        <v>90</v>
      </c>
      <c r="AK13" s="473"/>
      <c r="AL13" s="473"/>
    </row>
    <row r="14" spans="2:73" ht="12" customHeight="1" x14ac:dyDescent="0.35">
      <c r="B14" s="39">
        <v>4.1666666666666664E-2</v>
      </c>
      <c r="C14" s="263">
        <f ca="1">OFFSET(Values!C1070,($W$4-1)*30,($X$4-1)*31)</f>
        <v>0</v>
      </c>
      <c r="D14" s="266">
        <f t="shared" ref="D14:D36" ca="1" si="0">IFERROR(VALUE(0&amp;SUBSTITUTE($C14,"*","")),0)</f>
        <v>0</v>
      </c>
      <c r="E14" s="207">
        <f ca="1">OFFSET(Values!D1070,($W$4-1)*30,($X$4-1)*31)</f>
        <v>0</v>
      </c>
      <c r="F14" s="207">
        <f ca="1">OFFSET(Values!E1070,($W$4-1)*30,($X$4-1)*31)</f>
        <v>0</v>
      </c>
      <c r="G14" s="207">
        <f ca="1">OFFSET(Values!F1070,($W$4-1)*30,($X$4-1)*31)</f>
        <v>0</v>
      </c>
      <c r="H14" s="207">
        <f ca="1">OFFSET(Values!G1070,($W$4-1)*30,($X$4-1)*31)</f>
        <v>0</v>
      </c>
      <c r="I14" s="207">
        <f ca="1">OFFSET(Values!H1070,($W$4-1)*30,($X$4-1)*31)</f>
        <v>0</v>
      </c>
      <c r="J14" s="207">
        <f ca="1">OFFSET(Values!I1070,($W$4-1)*30,($X$4-1)*31)</f>
        <v>0</v>
      </c>
      <c r="K14" s="207">
        <f ca="1">OFFSET(Values!J1070,($W$4-1)*30,($X$4-1)*31)</f>
        <v>0</v>
      </c>
      <c r="L14" s="207">
        <f ca="1">OFFSET(Values!K1070,($W$4-1)*30,($X$4-1)*31)</f>
        <v>0</v>
      </c>
      <c r="M14" s="207">
        <f ca="1">OFFSET(Values!L1070,($W$4-1)*30,($X$4-1)*31)</f>
        <v>0</v>
      </c>
      <c r="N14" s="207">
        <f ca="1">OFFSET(Values!M1070,($W$4-1)*30,($X$4-1)*31)</f>
        <v>0</v>
      </c>
      <c r="O14" s="207">
        <f ca="1">OFFSET(Values!N1070,($W$4-1)*30,($X$4-1)*31)</f>
        <v>0</v>
      </c>
      <c r="P14" s="207">
        <f ca="1">OFFSET(Values!O1070,($W$4-1)*30,($X$4-1)*31)</f>
        <v>0</v>
      </c>
      <c r="Q14" s="207">
        <f ca="1">OFFSET(Values!P1070,($W$4-1)*30,($X$4-1)*31)</f>
        <v>0</v>
      </c>
      <c r="R14" s="207">
        <f ca="1">OFFSET(Values!Q1070,($W$4-1)*30,($X$4-1)*31)</f>
        <v>0</v>
      </c>
      <c r="S14" s="207">
        <f ca="1">OFFSET(Values!R1070,($W$4-1)*30,($X$4-1)*31)</f>
        <v>0</v>
      </c>
      <c r="T14" s="207">
        <f ca="1">OFFSET(Values!S1070,($W$4-1)*30,($X$4-1)*31)</f>
        <v>0</v>
      </c>
      <c r="U14" s="207">
        <f ca="1">OFFSET(Values!T1070,($W$4-1)*30,($X$4-1)*31)</f>
        <v>0</v>
      </c>
      <c r="V14" s="207">
        <f ca="1">OFFSET(Values!U1070,($W$4-1)*30,($X$4-1)*31)</f>
        <v>0</v>
      </c>
      <c r="W14" s="207">
        <f ca="1">OFFSET(Values!V1070,($W$4-1)*30,($X$4-1)*31)</f>
        <v>0</v>
      </c>
      <c r="X14" s="208">
        <f ca="1">OFFSET(Values!W1070,($W$4-1)*30,($X$4-1)*31)</f>
        <v>0</v>
      </c>
      <c r="Y14" s="81">
        <f ca="1">OFFSET(Values!X1070,($W$4-1)*30,($X$4-1)*31)</f>
        <v>0</v>
      </c>
      <c r="Z14" s="259" t="str">
        <f ca="1">OFFSET(Values!Y1070,($W$4-1)*30,($X$4-1)*31)</f>
        <v>-</v>
      </c>
      <c r="AA14" s="81">
        <f ca="1">OFFSET(Values!Z1070,($W$4-1)*30,($X$4-1)*31)</f>
        <v>0</v>
      </c>
      <c r="AB14" s="261" t="str">
        <f ca="1">OFFSET(Values!AA1070,($W$4-1)*30,($X$4-1)*31)</f>
        <v>-</v>
      </c>
      <c r="AC14" s="81">
        <f ca="1">OFFSET(Values!AB1070,($W$4-1)*30,($X$4-1)*31)</f>
        <v>0</v>
      </c>
      <c r="AD14" s="261" t="str">
        <f ca="1">OFFSET(Values!AC1070,($W$4-1)*30,($X$4-1)*31)</f>
        <v>-</v>
      </c>
      <c r="AE14" s="24" t="str">
        <f ca="1">OFFSET(Values!AD1070,($W$4-1)*30,($X$4-1)*31)</f>
        <v>-</v>
      </c>
      <c r="AF14" s="25" t="str">
        <f ca="1">OFFSET(Values!AE1070,($W$4-1)*30,($X$4-1)*31)</f>
        <v>-</v>
      </c>
      <c r="AG14" s="25" t="str">
        <f ca="1">OFFSET(Values!AF1070,($W$4-1)*30,($X$4-1)*31)</f>
        <v>-</v>
      </c>
      <c r="AI14" s="479"/>
      <c r="AJ14" s="474"/>
      <c r="AK14" s="475"/>
      <c r="AL14" s="475"/>
    </row>
    <row r="15" spans="2:73" ht="12" customHeight="1" x14ac:dyDescent="0.35">
      <c r="B15" s="39">
        <v>8.3333333333333329E-2</v>
      </c>
      <c r="C15" s="263">
        <f ca="1">OFFSET(Values!C1071,($W$4-1)*30,($X$4-1)*31)</f>
        <v>0</v>
      </c>
      <c r="D15" s="266">
        <f t="shared" ca="1" si="0"/>
        <v>0</v>
      </c>
      <c r="E15" s="207">
        <f ca="1">OFFSET(Values!D1071,($W$4-1)*30,($X$4-1)*31)</f>
        <v>0</v>
      </c>
      <c r="F15" s="207">
        <f ca="1">OFFSET(Values!E1071,($W$4-1)*30,($X$4-1)*31)</f>
        <v>0</v>
      </c>
      <c r="G15" s="207">
        <f ca="1">OFFSET(Values!F1071,($W$4-1)*30,($X$4-1)*31)</f>
        <v>0</v>
      </c>
      <c r="H15" s="207">
        <f ca="1">OFFSET(Values!G1071,($W$4-1)*30,($X$4-1)*31)</f>
        <v>0</v>
      </c>
      <c r="I15" s="207">
        <f ca="1">OFFSET(Values!H1071,($W$4-1)*30,($X$4-1)*31)</f>
        <v>0</v>
      </c>
      <c r="J15" s="207">
        <f ca="1">OFFSET(Values!I1071,($W$4-1)*30,($X$4-1)*31)</f>
        <v>0</v>
      </c>
      <c r="K15" s="207">
        <f ca="1">OFFSET(Values!J1071,($W$4-1)*30,($X$4-1)*31)</f>
        <v>0</v>
      </c>
      <c r="L15" s="207">
        <f ca="1">OFFSET(Values!K1071,($W$4-1)*30,($X$4-1)*31)</f>
        <v>0</v>
      </c>
      <c r="M15" s="207">
        <f ca="1">OFFSET(Values!L1071,($W$4-1)*30,($X$4-1)*31)</f>
        <v>0</v>
      </c>
      <c r="N15" s="207">
        <f ca="1">OFFSET(Values!M1071,($W$4-1)*30,($X$4-1)*31)</f>
        <v>0</v>
      </c>
      <c r="O15" s="207">
        <f ca="1">OFFSET(Values!N1071,($W$4-1)*30,($X$4-1)*31)</f>
        <v>0</v>
      </c>
      <c r="P15" s="207">
        <f ca="1">OFFSET(Values!O1071,($W$4-1)*30,($X$4-1)*31)</f>
        <v>0</v>
      </c>
      <c r="Q15" s="207">
        <f ca="1">OFFSET(Values!P1071,($W$4-1)*30,($X$4-1)*31)</f>
        <v>0</v>
      </c>
      <c r="R15" s="207">
        <f ca="1">OFFSET(Values!Q1071,($W$4-1)*30,($X$4-1)*31)</f>
        <v>0</v>
      </c>
      <c r="S15" s="207">
        <f ca="1">OFFSET(Values!R1071,($W$4-1)*30,($X$4-1)*31)</f>
        <v>0</v>
      </c>
      <c r="T15" s="207">
        <f ca="1">OFFSET(Values!S1071,($W$4-1)*30,($X$4-1)*31)</f>
        <v>0</v>
      </c>
      <c r="U15" s="207">
        <f ca="1">OFFSET(Values!T1071,($W$4-1)*30,($X$4-1)*31)</f>
        <v>0</v>
      </c>
      <c r="V15" s="207">
        <f ca="1">OFFSET(Values!U1071,($W$4-1)*30,($X$4-1)*31)</f>
        <v>0</v>
      </c>
      <c r="W15" s="207">
        <f ca="1">OFFSET(Values!V1071,($W$4-1)*30,($X$4-1)*31)</f>
        <v>0</v>
      </c>
      <c r="X15" s="208">
        <f ca="1">OFFSET(Values!W1071,($W$4-1)*30,($X$4-1)*31)</f>
        <v>0</v>
      </c>
      <c r="Y15" s="81">
        <f ca="1">OFFSET(Values!X1071,($W$4-1)*30,($X$4-1)*31)</f>
        <v>0</v>
      </c>
      <c r="Z15" s="259" t="str">
        <f ca="1">OFFSET(Values!Y1071,($W$4-1)*30,($X$4-1)*31)</f>
        <v>-</v>
      </c>
      <c r="AA15" s="81">
        <f ca="1">OFFSET(Values!Z1071,($W$4-1)*30,($X$4-1)*31)</f>
        <v>0</v>
      </c>
      <c r="AB15" s="261" t="str">
        <f ca="1">OFFSET(Values!AA1071,($W$4-1)*30,($X$4-1)*31)</f>
        <v>-</v>
      </c>
      <c r="AC15" s="81">
        <f ca="1">OFFSET(Values!AB1071,($W$4-1)*30,($X$4-1)*31)</f>
        <v>0</v>
      </c>
      <c r="AD15" s="261" t="str">
        <f ca="1">OFFSET(Values!AC1071,($W$4-1)*30,($X$4-1)*31)</f>
        <v>-</v>
      </c>
      <c r="AE15" s="24" t="str">
        <f ca="1">OFFSET(Values!AD1071,($W$4-1)*30,($X$4-1)*31)</f>
        <v>-</v>
      </c>
      <c r="AF15" s="25" t="str">
        <f ca="1">OFFSET(Values!AE1071,($W$4-1)*30,($X$4-1)*31)</f>
        <v>-</v>
      </c>
      <c r="AG15" s="25" t="str">
        <f ca="1">OFFSET(Values!AF1071,($W$4-1)*30,($X$4-1)*31)</f>
        <v>-</v>
      </c>
      <c r="AI15" s="479"/>
      <c r="AJ15" s="474"/>
      <c r="AK15" s="475"/>
      <c r="AL15" s="475"/>
    </row>
    <row r="16" spans="2:73" ht="12" customHeight="1" x14ac:dyDescent="0.35">
      <c r="B16" s="39">
        <v>0.125</v>
      </c>
      <c r="C16" s="263">
        <f ca="1">OFFSET(Values!C1072,($W$4-1)*30,($X$4-1)*31)</f>
        <v>0</v>
      </c>
      <c r="D16" s="266">
        <f t="shared" ca="1" si="0"/>
        <v>0</v>
      </c>
      <c r="E16" s="207">
        <f ca="1">OFFSET(Values!D1072,($W$4-1)*30,($X$4-1)*31)</f>
        <v>0</v>
      </c>
      <c r="F16" s="207">
        <f ca="1">OFFSET(Values!E1072,($W$4-1)*30,($X$4-1)*31)</f>
        <v>0</v>
      </c>
      <c r="G16" s="207">
        <f ca="1">OFFSET(Values!F1072,($W$4-1)*30,($X$4-1)*31)</f>
        <v>0</v>
      </c>
      <c r="H16" s="207">
        <f ca="1">OFFSET(Values!G1072,($W$4-1)*30,($X$4-1)*31)</f>
        <v>0</v>
      </c>
      <c r="I16" s="207">
        <f ca="1">OFFSET(Values!H1072,($W$4-1)*30,($X$4-1)*31)</f>
        <v>0</v>
      </c>
      <c r="J16" s="207">
        <f ca="1">OFFSET(Values!I1072,($W$4-1)*30,($X$4-1)*31)</f>
        <v>0</v>
      </c>
      <c r="K16" s="207">
        <f ca="1">OFFSET(Values!J1072,($W$4-1)*30,($X$4-1)*31)</f>
        <v>0</v>
      </c>
      <c r="L16" s="207">
        <f ca="1">OFFSET(Values!K1072,($W$4-1)*30,($X$4-1)*31)</f>
        <v>0</v>
      </c>
      <c r="M16" s="207">
        <f ca="1">OFFSET(Values!L1072,($W$4-1)*30,($X$4-1)*31)</f>
        <v>0</v>
      </c>
      <c r="N16" s="207">
        <f ca="1">OFFSET(Values!M1072,($W$4-1)*30,($X$4-1)*31)</f>
        <v>0</v>
      </c>
      <c r="O16" s="207">
        <f ca="1">OFFSET(Values!N1072,($W$4-1)*30,($X$4-1)*31)</f>
        <v>0</v>
      </c>
      <c r="P16" s="207">
        <f ca="1">OFFSET(Values!O1072,($W$4-1)*30,($X$4-1)*31)</f>
        <v>0</v>
      </c>
      <c r="Q16" s="207">
        <f ca="1">OFFSET(Values!P1072,($W$4-1)*30,($X$4-1)*31)</f>
        <v>0</v>
      </c>
      <c r="R16" s="207">
        <f ca="1">OFFSET(Values!Q1072,($W$4-1)*30,($X$4-1)*31)</f>
        <v>0</v>
      </c>
      <c r="S16" s="207">
        <f ca="1">OFFSET(Values!R1072,($W$4-1)*30,($X$4-1)*31)</f>
        <v>0</v>
      </c>
      <c r="T16" s="207">
        <f ca="1">OFFSET(Values!S1072,($W$4-1)*30,($X$4-1)*31)</f>
        <v>0</v>
      </c>
      <c r="U16" s="207">
        <f ca="1">OFFSET(Values!T1072,($W$4-1)*30,($X$4-1)*31)</f>
        <v>0</v>
      </c>
      <c r="V16" s="207">
        <f ca="1">OFFSET(Values!U1072,($W$4-1)*30,($X$4-1)*31)</f>
        <v>0</v>
      </c>
      <c r="W16" s="207">
        <f ca="1">OFFSET(Values!V1072,($W$4-1)*30,($X$4-1)*31)</f>
        <v>0</v>
      </c>
      <c r="X16" s="208">
        <f ca="1">OFFSET(Values!W1072,($W$4-1)*30,($X$4-1)*31)</f>
        <v>0</v>
      </c>
      <c r="Y16" s="81">
        <f ca="1">OFFSET(Values!X1072,($W$4-1)*30,($X$4-1)*31)</f>
        <v>0</v>
      </c>
      <c r="Z16" s="259" t="str">
        <f ca="1">OFFSET(Values!Y1072,($W$4-1)*30,($X$4-1)*31)</f>
        <v>-</v>
      </c>
      <c r="AA16" s="81">
        <f ca="1">OFFSET(Values!Z1072,($W$4-1)*30,($X$4-1)*31)</f>
        <v>0</v>
      </c>
      <c r="AB16" s="261" t="str">
        <f ca="1">OFFSET(Values!AA1072,($W$4-1)*30,($X$4-1)*31)</f>
        <v>-</v>
      </c>
      <c r="AC16" s="81">
        <f ca="1">OFFSET(Values!AB1072,($W$4-1)*30,($X$4-1)*31)</f>
        <v>0</v>
      </c>
      <c r="AD16" s="261" t="str">
        <f ca="1">OFFSET(Values!AC1072,($W$4-1)*30,($X$4-1)*31)</f>
        <v>-</v>
      </c>
      <c r="AE16" s="24" t="str">
        <f ca="1">OFFSET(Values!AD1072,($W$4-1)*30,($X$4-1)*31)</f>
        <v>-</v>
      </c>
      <c r="AF16" s="25" t="str">
        <f ca="1">OFFSET(Values!AE1072,($W$4-1)*30,($X$4-1)*31)</f>
        <v>-</v>
      </c>
      <c r="AG16" s="25" t="str">
        <f ca="1">OFFSET(Values!AF1072,($W$4-1)*30,($X$4-1)*31)</f>
        <v>-</v>
      </c>
      <c r="AI16" s="479"/>
      <c r="AJ16" s="474"/>
      <c r="AK16" s="475"/>
      <c r="AL16" s="475"/>
    </row>
    <row r="17" spans="2:38" ht="12" customHeight="1" x14ac:dyDescent="0.35">
      <c r="B17" s="39">
        <v>0.16666666666666699</v>
      </c>
      <c r="C17" s="263">
        <f ca="1">OFFSET(Values!C1073,($W$4-1)*30,($X$4-1)*31)</f>
        <v>1</v>
      </c>
      <c r="D17" s="266">
        <f t="shared" ca="1" si="0"/>
        <v>1</v>
      </c>
      <c r="E17" s="207">
        <f ca="1">OFFSET(Values!D1073,($W$4-1)*30,($X$4-1)*31)</f>
        <v>0</v>
      </c>
      <c r="F17" s="207">
        <f ca="1">OFFSET(Values!E1073,($W$4-1)*30,($X$4-1)*31)</f>
        <v>0</v>
      </c>
      <c r="G17" s="207">
        <f ca="1">OFFSET(Values!F1073,($W$4-1)*30,($X$4-1)*31)</f>
        <v>1</v>
      </c>
      <c r="H17" s="207">
        <f ca="1">OFFSET(Values!G1073,($W$4-1)*30,($X$4-1)*31)</f>
        <v>0</v>
      </c>
      <c r="I17" s="207">
        <f ca="1">OFFSET(Values!H1073,($W$4-1)*30,($X$4-1)*31)</f>
        <v>0</v>
      </c>
      <c r="J17" s="207">
        <f ca="1">OFFSET(Values!I1073,($W$4-1)*30,($X$4-1)*31)</f>
        <v>0</v>
      </c>
      <c r="K17" s="207">
        <f ca="1">OFFSET(Values!J1073,($W$4-1)*30,($X$4-1)*31)</f>
        <v>0</v>
      </c>
      <c r="L17" s="207">
        <f ca="1">OFFSET(Values!K1073,($W$4-1)*30,($X$4-1)*31)</f>
        <v>0</v>
      </c>
      <c r="M17" s="207">
        <f ca="1">OFFSET(Values!L1073,($W$4-1)*30,($X$4-1)*31)</f>
        <v>0</v>
      </c>
      <c r="N17" s="207">
        <f ca="1">OFFSET(Values!M1073,($W$4-1)*30,($X$4-1)*31)</f>
        <v>0</v>
      </c>
      <c r="O17" s="207">
        <f ca="1">OFFSET(Values!N1073,($W$4-1)*30,($X$4-1)*31)</f>
        <v>0</v>
      </c>
      <c r="P17" s="207">
        <f ca="1">OFFSET(Values!O1073,($W$4-1)*30,($X$4-1)*31)</f>
        <v>0</v>
      </c>
      <c r="Q17" s="207">
        <f ca="1">OFFSET(Values!P1073,($W$4-1)*30,($X$4-1)*31)</f>
        <v>0</v>
      </c>
      <c r="R17" s="207">
        <f ca="1">OFFSET(Values!Q1073,($W$4-1)*30,($X$4-1)*31)</f>
        <v>0</v>
      </c>
      <c r="S17" s="207">
        <f ca="1">OFFSET(Values!R1073,($W$4-1)*30,($X$4-1)*31)</f>
        <v>0</v>
      </c>
      <c r="T17" s="207">
        <f ca="1">OFFSET(Values!S1073,($W$4-1)*30,($X$4-1)*31)</f>
        <v>0</v>
      </c>
      <c r="U17" s="207">
        <f ca="1">OFFSET(Values!T1073,($W$4-1)*30,($X$4-1)*31)</f>
        <v>0</v>
      </c>
      <c r="V17" s="207">
        <f ca="1">OFFSET(Values!U1073,($W$4-1)*30,($X$4-1)*31)</f>
        <v>0</v>
      </c>
      <c r="W17" s="207">
        <f ca="1">OFFSET(Values!V1073,($W$4-1)*30,($X$4-1)*31)</f>
        <v>0</v>
      </c>
      <c r="X17" s="208">
        <f ca="1">OFFSET(Values!W1073,($W$4-1)*30,($X$4-1)*31)</f>
        <v>0</v>
      </c>
      <c r="Y17" s="81">
        <f ca="1">OFFSET(Values!X1073,($W$4-1)*30,($X$4-1)*31)</f>
        <v>0</v>
      </c>
      <c r="Z17" s="259">
        <f ca="1">OFFSET(Values!Y1073,($W$4-1)*30,($X$4-1)*31)</f>
        <v>0</v>
      </c>
      <c r="AA17" s="81">
        <f ca="1">OFFSET(Values!Z1073,($W$4-1)*30,($X$4-1)*31)</f>
        <v>0</v>
      </c>
      <c r="AB17" s="261">
        <f ca="1">OFFSET(Values!AA1073,($W$4-1)*30,($X$4-1)*31)</f>
        <v>0</v>
      </c>
      <c r="AC17" s="81">
        <f ca="1">OFFSET(Values!AB1073,($W$4-1)*30,($X$4-1)*31)</f>
        <v>0</v>
      </c>
      <c r="AD17" s="261">
        <f ca="1">OFFSET(Values!AC1073,($W$4-1)*30,($X$4-1)*31)</f>
        <v>0</v>
      </c>
      <c r="AE17" s="24">
        <f ca="1">OFFSET(Values!AD1073,($W$4-1)*30,($X$4-1)*31)</f>
        <v>16.850000000000001</v>
      </c>
      <c r="AF17" s="25" t="str">
        <f ca="1">OFFSET(Values!AE1073,($W$4-1)*30,($X$4-1)*31)</f>
        <v>-</v>
      </c>
      <c r="AG17" s="25" t="str">
        <f ca="1">OFFSET(Values!AF1073,($W$4-1)*30,($X$4-1)*31)</f>
        <v>-</v>
      </c>
      <c r="AI17" s="479"/>
      <c r="AJ17" s="474"/>
      <c r="AK17" s="475"/>
      <c r="AL17" s="475"/>
    </row>
    <row r="18" spans="2:38" ht="12" customHeight="1" x14ac:dyDescent="0.35">
      <c r="B18" s="39">
        <v>0.20833333333333301</v>
      </c>
      <c r="C18" s="263">
        <f ca="1">OFFSET(Values!C1074,($W$4-1)*30,($X$4-1)*31)</f>
        <v>6</v>
      </c>
      <c r="D18" s="266">
        <f t="shared" ca="1" si="0"/>
        <v>6</v>
      </c>
      <c r="E18" s="207">
        <f ca="1">OFFSET(Values!D1074,($W$4-1)*30,($X$4-1)*31)</f>
        <v>0</v>
      </c>
      <c r="F18" s="207">
        <f ca="1">OFFSET(Values!E1074,($W$4-1)*30,($X$4-1)*31)</f>
        <v>3</v>
      </c>
      <c r="G18" s="207">
        <f ca="1">OFFSET(Values!F1074,($W$4-1)*30,($X$4-1)*31)</f>
        <v>2</v>
      </c>
      <c r="H18" s="207">
        <f ca="1">OFFSET(Values!G1074,($W$4-1)*30,($X$4-1)*31)</f>
        <v>0</v>
      </c>
      <c r="I18" s="207">
        <f ca="1">OFFSET(Values!H1074,($W$4-1)*30,($X$4-1)*31)</f>
        <v>1</v>
      </c>
      <c r="J18" s="207">
        <f ca="1">OFFSET(Values!I1074,($W$4-1)*30,($X$4-1)*31)</f>
        <v>0</v>
      </c>
      <c r="K18" s="207">
        <f ca="1">OFFSET(Values!J1074,($W$4-1)*30,($X$4-1)*31)</f>
        <v>0</v>
      </c>
      <c r="L18" s="207">
        <f ca="1">OFFSET(Values!K1074,($W$4-1)*30,($X$4-1)*31)</f>
        <v>0</v>
      </c>
      <c r="M18" s="207">
        <f ca="1">OFFSET(Values!L1074,($W$4-1)*30,($X$4-1)*31)</f>
        <v>0</v>
      </c>
      <c r="N18" s="207">
        <f ca="1">OFFSET(Values!M1074,($W$4-1)*30,($X$4-1)*31)</f>
        <v>0</v>
      </c>
      <c r="O18" s="207">
        <f ca="1">OFFSET(Values!N1074,($W$4-1)*30,($X$4-1)*31)</f>
        <v>0</v>
      </c>
      <c r="P18" s="207">
        <f ca="1">OFFSET(Values!O1074,($W$4-1)*30,($X$4-1)*31)</f>
        <v>0</v>
      </c>
      <c r="Q18" s="207">
        <f ca="1">OFFSET(Values!P1074,($W$4-1)*30,($X$4-1)*31)</f>
        <v>0</v>
      </c>
      <c r="R18" s="207">
        <f ca="1">OFFSET(Values!Q1074,($W$4-1)*30,($X$4-1)*31)</f>
        <v>0</v>
      </c>
      <c r="S18" s="207">
        <f ca="1">OFFSET(Values!R1074,($W$4-1)*30,($X$4-1)*31)</f>
        <v>0</v>
      </c>
      <c r="T18" s="207">
        <f ca="1">OFFSET(Values!S1074,($W$4-1)*30,($X$4-1)*31)</f>
        <v>0</v>
      </c>
      <c r="U18" s="207">
        <f ca="1">OFFSET(Values!T1074,($W$4-1)*30,($X$4-1)*31)</f>
        <v>0</v>
      </c>
      <c r="V18" s="207">
        <f ca="1">OFFSET(Values!U1074,($W$4-1)*30,($X$4-1)*31)</f>
        <v>0</v>
      </c>
      <c r="W18" s="207">
        <f ca="1">OFFSET(Values!V1074,($W$4-1)*30,($X$4-1)*31)</f>
        <v>0</v>
      </c>
      <c r="X18" s="208">
        <f ca="1">OFFSET(Values!W1074,($W$4-1)*30,($X$4-1)*31)</f>
        <v>0</v>
      </c>
      <c r="Y18" s="81">
        <f ca="1">OFFSET(Values!X1074,($W$4-1)*30,($X$4-1)*31)</f>
        <v>0</v>
      </c>
      <c r="Z18" s="259">
        <f ca="1">OFFSET(Values!Y1074,($W$4-1)*30,($X$4-1)*31)</f>
        <v>0</v>
      </c>
      <c r="AA18" s="81">
        <f ca="1">OFFSET(Values!Z1074,($W$4-1)*30,($X$4-1)*31)</f>
        <v>0</v>
      </c>
      <c r="AB18" s="261">
        <f ca="1">OFFSET(Values!AA1074,($W$4-1)*30,($X$4-1)*31)</f>
        <v>0</v>
      </c>
      <c r="AC18" s="81">
        <f ca="1">OFFSET(Values!AB1074,($W$4-1)*30,($X$4-1)*31)</f>
        <v>0</v>
      </c>
      <c r="AD18" s="261">
        <f ca="1">OFFSET(Values!AC1074,($W$4-1)*30,($X$4-1)*31)</f>
        <v>0</v>
      </c>
      <c r="AE18" s="24">
        <f ca="1">OFFSET(Values!AD1074,($W$4-1)*30,($X$4-1)*31)</f>
        <v>15.9</v>
      </c>
      <c r="AF18" s="25">
        <f ca="1">OFFSET(Values!AE1074,($W$4-1)*30,($X$4-1)*31)</f>
        <v>28.122500000000002</v>
      </c>
      <c r="AG18" s="25" t="str">
        <f ca="1">OFFSET(Values!AF1074,($W$4-1)*30,($X$4-1)*31)</f>
        <v>-</v>
      </c>
      <c r="AI18" s="479"/>
      <c r="AJ18" s="474"/>
      <c r="AK18" s="475"/>
      <c r="AL18" s="475"/>
    </row>
    <row r="19" spans="2:38" ht="12" customHeight="1" x14ac:dyDescent="0.35">
      <c r="B19" s="39">
        <v>0.25</v>
      </c>
      <c r="C19" s="263">
        <f ca="1">OFFSET(Values!C1075,($W$4-1)*30,($X$4-1)*31)</f>
        <v>12</v>
      </c>
      <c r="D19" s="266">
        <f t="shared" ca="1" si="0"/>
        <v>12</v>
      </c>
      <c r="E19" s="207">
        <f ca="1">OFFSET(Values!D1075,($W$4-1)*30,($X$4-1)*31)</f>
        <v>0</v>
      </c>
      <c r="F19" s="207">
        <f ca="1">OFFSET(Values!E1075,($W$4-1)*30,($X$4-1)*31)</f>
        <v>4</v>
      </c>
      <c r="G19" s="207">
        <f ca="1">OFFSET(Values!F1075,($W$4-1)*30,($X$4-1)*31)</f>
        <v>4</v>
      </c>
      <c r="H19" s="207">
        <f ca="1">OFFSET(Values!G1075,($W$4-1)*30,($X$4-1)*31)</f>
        <v>3</v>
      </c>
      <c r="I19" s="207">
        <f ca="1">OFFSET(Values!H1075,($W$4-1)*30,($X$4-1)*31)</f>
        <v>1</v>
      </c>
      <c r="J19" s="207">
        <f ca="1">OFFSET(Values!I1075,($W$4-1)*30,($X$4-1)*31)</f>
        <v>0</v>
      </c>
      <c r="K19" s="207">
        <f ca="1">OFFSET(Values!J1075,($W$4-1)*30,($X$4-1)*31)</f>
        <v>0</v>
      </c>
      <c r="L19" s="207">
        <f ca="1">OFFSET(Values!K1075,($W$4-1)*30,($X$4-1)*31)</f>
        <v>0</v>
      </c>
      <c r="M19" s="207">
        <f ca="1">OFFSET(Values!L1075,($W$4-1)*30,($X$4-1)*31)</f>
        <v>0</v>
      </c>
      <c r="N19" s="207">
        <f ca="1">OFFSET(Values!M1075,($W$4-1)*30,($X$4-1)*31)</f>
        <v>0</v>
      </c>
      <c r="O19" s="207">
        <f ca="1">OFFSET(Values!N1075,($W$4-1)*30,($X$4-1)*31)</f>
        <v>0</v>
      </c>
      <c r="P19" s="207">
        <f ca="1">OFFSET(Values!O1075,($W$4-1)*30,($X$4-1)*31)</f>
        <v>0</v>
      </c>
      <c r="Q19" s="207">
        <f ca="1">OFFSET(Values!P1075,($W$4-1)*30,($X$4-1)*31)</f>
        <v>0</v>
      </c>
      <c r="R19" s="207">
        <f ca="1">OFFSET(Values!Q1075,($W$4-1)*30,($X$4-1)*31)</f>
        <v>0</v>
      </c>
      <c r="S19" s="207">
        <f ca="1">OFFSET(Values!R1075,($W$4-1)*30,($X$4-1)*31)</f>
        <v>0</v>
      </c>
      <c r="T19" s="207">
        <f ca="1">OFFSET(Values!S1075,($W$4-1)*30,($X$4-1)*31)</f>
        <v>0</v>
      </c>
      <c r="U19" s="207">
        <f ca="1">OFFSET(Values!T1075,($W$4-1)*30,($X$4-1)*31)</f>
        <v>0</v>
      </c>
      <c r="V19" s="207">
        <f ca="1">OFFSET(Values!U1075,($W$4-1)*30,($X$4-1)*31)</f>
        <v>0</v>
      </c>
      <c r="W19" s="207">
        <f ca="1">OFFSET(Values!V1075,($W$4-1)*30,($X$4-1)*31)</f>
        <v>0</v>
      </c>
      <c r="X19" s="208">
        <f ca="1">OFFSET(Values!W1075,($W$4-1)*30,($X$4-1)*31)</f>
        <v>0</v>
      </c>
      <c r="Y19" s="81">
        <f ca="1">OFFSET(Values!X1075,($W$4-1)*30,($X$4-1)*31)</f>
        <v>0</v>
      </c>
      <c r="Z19" s="259">
        <f ca="1">OFFSET(Values!Y1075,($W$4-1)*30,($X$4-1)*31)</f>
        <v>0</v>
      </c>
      <c r="AA19" s="81">
        <f ca="1">OFFSET(Values!Z1075,($W$4-1)*30,($X$4-1)*31)</f>
        <v>0</v>
      </c>
      <c r="AB19" s="261">
        <f ca="1">OFFSET(Values!AA1075,($W$4-1)*30,($X$4-1)*31)</f>
        <v>0</v>
      </c>
      <c r="AC19" s="81">
        <f ca="1">OFFSET(Values!AB1075,($W$4-1)*30,($X$4-1)*31)</f>
        <v>0</v>
      </c>
      <c r="AD19" s="261">
        <f ca="1">OFFSET(Values!AC1075,($W$4-1)*30,($X$4-1)*31)</f>
        <v>0</v>
      </c>
      <c r="AE19" s="24">
        <f ca="1">OFFSET(Values!AD1075,($W$4-1)*30,($X$4-1)*31)</f>
        <v>17.558333333333337</v>
      </c>
      <c r="AF19" s="25">
        <f ca="1">OFFSET(Values!AE1075,($W$4-1)*30,($X$4-1)*31)</f>
        <v>24.459499999999995</v>
      </c>
      <c r="AG19" s="25" t="str">
        <f ca="1">OFFSET(Values!AF1075,($W$4-1)*30,($X$4-1)*31)</f>
        <v>-</v>
      </c>
      <c r="AI19" s="480"/>
      <c r="AJ19" s="476"/>
      <c r="AK19" s="477"/>
      <c r="AL19" s="477"/>
    </row>
    <row r="20" spans="2:38" ht="12" customHeight="1" x14ac:dyDescent="0.35">
      <c r="B20" s="39">
        <v>0.29166666666666702</v>
      </c>
      <c r="C20" s="263">
        <f ca="1">OFFSET(Values!C1076,($W$4-1)*30,($X$4-1)*31)</f>
        <v>36</v>
      </c>
      <c r="D20" s="266">
        <f t="shared" ca="1" si="0"/>
        <v>36</v>
      </c>
      <c r="E20" s="207">
        <f ca="1">OFFSET(Values!D1076,($W$4-1)*30,($X$4-1)*31)</f>
        <v>0</v>
      </c>
      <c r="F20" s="207">
        <f ca="1">OFFSET(Values!E1076,($W$4-1)*30,($X$4-1)*31)</f>
        <v>4</v>
      </c>
      <c r="G20" s="207">
        <f ca="1">OFFSET(Values!F1076,($W$4-1)*30,($X$4-1)*31)</f>
        <v>10</v>
      </c>
      <c r="H20" s="207">
        <f ca="1">OFFSET(Values!G1076,($W$4-1)*30,($X$4-1)*31)</f>
        <v>6</v>
      </c>
      <c r="I20" s="207">
        <f ca="1">OFFSET(Values!H1076,($W$4-1)*30,($X$4-1)*31)</f>
        <v>8</v>
      </c>
      <c r="J20" s="207">
        <f ca="1">OFFSET(Values!I1076,($W$4-1)*30,($X$4-1)*31)</f>
        <v>8</v>
      </c>
      <c r="K20" s="207">
        <f ca="1">OFFSET(Values!J1076,($W$4-1)*30,($X$4-1)*31)</f>
        <v>0</v>
      </c>
      <c r="L20" s="207">
        <f ca="1">OFFSET(Values!K1076,($W$4-1)*30,($X$4-1)*31)</f>
        <v>0</v>
      </c>
      <c r="M20" s="207">
        <f ca="1">OFFSET(Values!L1076,($W$4-1)*30,($X$4-1)*31)</f>
        <v>0</v>
      </c>
      <c r="N20" s="207">
        <f ca="1">OFFSET(Values!M1076,($W$4-1)*30,($X$4-1)*31)</f>
        <v>0</v>
      </c>
      <c r="O20" s="207">
        <f ca="1">OFFSET(Values!N1076,($W$4-1)*30,($X$4-1)*31)</f>
        <v>0</v>
      </c>
      <c r="P20" s="207">
        <f ca="1">OFFSET(Values!O1076,($W$4-1)*30,($X$4-1)*31)</f>
        <v>0</v>
      </c>
      <c r="Q20" s="207">
        <f ca="1">OFFSET(Values!P1076,($W$4-1)*30,($X$4-1)*31)</f>
        <v>0</v>
      </c>
      <c r="R20" s="207">
        <f ca="1">OFFSET(Values!Q1076,($W$4-1)*30,($X$4-1)*31)</f>
        <v>0</v>
      </c>
      <c r="S20" s="207">
        <f ca="1">OFFSET(Values!R1076,($W$4-1)*30,($X$4-1)*31)</f>
        <v>0</v>
      </c>
      <c r="T20" s="207">
        <f ca="1">OFFSET(Values!S1076,($W$4-1)*30,($X$4-1)*31)</f>
        <v>0</v>
      </c>
      <c r="U20" s="207">
        <f ca="1">OFFSET(Values!T1076,($W$4-1)*30,($X$4-1)*31)</f>
        <v>0</v>
      </c>
      <c r="V20" s="207">
        <f ca="1">OFFSET(Values!U1076,($W$4-1)*30,($X$4-1)*31)</f>
        <v>0</v>
      </c>
      <c r="W20" s="207">
        <f ca="1">OFFSET(Values!V1076,($W$4-1)*30,($X$4-1)*31)</f>
        <v>0</v>
      </c>
      <c r="X20" s="208">
        <f ca="1">OFFSET(Values!W1076,($W$4-1)*30,($X$4-1)*31)</f>
        <v>0</v>
      </c>
      <c r="Y20" s="81">
        <f ca="1">OFFSET(Values!X1076,($W$4-1)*30,($X$4-1)*31)</f>
        <v>8</v>
      </c>
      <c r="Z20" s="259">
        <f ca="1">OFFSET(Values!Y1076,($W$4-1)*30,($X$4-1)*31)</f>
        <v>0.22222222222222221</v>
      </c>
      <c r="AA20" s="81">
        <f ca="1">OFFSET(Values!Z1076,($W$4-1)*30,($X$4-1)*31)</f>
        <v>0</v>
      </c>
      <c r="AB20" s="261">
        <f ca="1">OFFSET(Values!AA1076,($W$4-1)*30,($X$4-1)*31)</f>
        <v>0</v>
      </c>
      <c r="AC20" s="81">
        <f ca="1">OFFSET(Values!AB1076,($W$4-1)*30,($X$4-1)*31)</f>
        <v>0</v>
      </c>
      <c r="AD20" s="261">
        <f ca="1">OFFSET(Values!AC1076,($W$4-1)*30,($X$4-1)*31)</f>
        <v>0</v>
      </c>
      <c r="AE20" s="24">
        <f ca="1">OFFSET(Values!AD1076,($W$4-1)*30,($X$4-1)*31)</f>
        <v>23.66333333333333</v>
      </c>
      <c r="AF20" s="25">
        <f ca="1">OFFSET(Values!AE1076,($W$4-1)*30,($X$4-1)*31)</f>
        <v>32.355000000000004</v>
      </c>
      <c r="AG20" s="25">
        <f ca="1">OFFSET(Values!AF1076,($W$4-1)*30,($X$4-1)*31)</f>
        <v>34.344500000000004</v>
      </c>
      <c r="AI20" s="463" t="s">
        <v>44</v>
      </c>
      <c r="AJ20" s="466" t="s">
        <v>91</v>
      </c>
      <c r="AK20" s="466"/>
      <c r="AL20" s="467"/>
    </row>
    <row r="21" spans="2:38" ht="12" customHeight="1" x14ac:dyDescent="0.35">
      <c r="B21" s="39">
        <v>0.33333333333333298</v>
      </c>
      <c r="C21" s="263">
        <f ca="1">OFFSET(Values!C1077,($W$4-1)*30,($X$4-1)*31)</f>
        <v>56</v>
      </c>
      <c r="D21" s="266">
        <f t="shared" ca="1" si="0"/>
        <v>56</v>
      </c>
      <c r="E21" s="207">
        <f ca="1">OFFSET(Values!D1077,($W$4-1)*30,($X$4-1)*31)</f>
        <v>0</v>
      </c>
      <c r="F21" s="207">
        <f ca="1">OFFSET(Values!E1077,($W$4-1)*30,($X$4-1)*31)</f>
        <v>7</v>
      </c>
      <c r="G21" s="207">
        <f ca="1">OFFSET(Values!F1077,($W$4-1)*30,($X$4-1)*31)</f>
        <v>6</v>
      </c>
      <c r="H21" s="207">
        <f ca="1">OFFSET(Values!G1077,($W$4-1)*30,($X$4-1)*31)</f>
        <v>14</v>
      </c>
      <c r="I21" s="207">
        <f ca="1">OFFSET(Values!H1077,($W$4-1)*30,($X$4-1)*31)</f>
        <v>11</v>
      </c>
      <c r="J21" s="207">
        <f ca="1">OFFSET(Values!I1077,($W$4-1)*30,($X$4-1)*31)</f>
        <v>12</v>
      </c>
      <c r="K21" s="207">
        <f ca="1">OFFSET(Values!J1077,($W$4-1)*30,($X$4-1)*31)</f>
        <v>4</v>
      </c>
      <c r="L21" s="207">
        <f ca="1">OFFSET(Values!K1077,($W$4-1)*30,($X$4-1)*31)</f>
        <v>1</v>
      </c>
      <c r="M21" s="207">
        <f ca="1">OFFSET(Values!L1077,($W$4-1)*30,($X$4-1)*31)</f>
        <v>0</v>
      </c>
      <c r="N21" s="207">
        <f ca="1">OFFSET(Values!M1077,($W$4-1)*30,($X$4-1)*31)</f>
        <v>1</v>
      </c>
      <c r="O21" s="207">
        <f ca="1">OFFSET(Values!N1077,($W$4-1)*30,($X$4-1)*31)</f>
        <v>0</v>
      </c>
      <c r="P21" s="207">
        <f ca="1">OFFSET(Values!O1077,($W$4-1)*30,($X$4-1)*31)</f>
        <v>0</v>
      </c>
      <c r="Q21" s="207">
        <f ca="1">OFFSET(Values!P1077,($W$4-1)*30,($X$4-1)*31)</f>
        <v>0</v>
      </c>
      <c r="R21" s="207">
        <f ca="1">OFFSET(Values!Q1077,($W$4-1)*30,($X$4-1)*31)</f>
        <v>0</v>
      </c>
      <c r="S21" s="207">
        <f ca="1">OFFSET(Values!R1077,($W$4-1)*30,($X$4-1)*31)</f>
        <v>0</v>
      </c>
      <c r="T21" s="207">
        <f ca="1">OFFSET(Values!S1077,($W$4-1)*30,($X$4-1)*31)</f>
        <v>0</v>
      </c>
      <c r="U21" s="207">
        <f ca="1">OFFSET(Values!T1077,($W$4-1)*30,($X$4-1)*31)</f>
        <v>0</v>
      </c>
      <c r="V21" s="207">
        <f ca="1">OFFSET(Values!U1077,($W$4-1)*30,($X$4-1)*31)</f>
        <v>0</v>
      </c>
      <c r="W21" s="207">
        <f ca="1">OFFSET(Values!V1077,($W$4-1)*30,($X$4-1)*31)</f>
        <v>0</v>
      </c>
      <c r="X21" s="208">
        <f ca="1">OFFSET(Values!W1077,($W$4-1)*30,($X$4-1)*31)</f>
        <v>0</v>
      </c>
      <c r="Y21" s="81">
        <f ca="1">OFFSET(Values!X1077,($W$4-1)*30,($X$4-1)*31)</f>
        <v>18</v>
      </c>
      <c r="Z21" s="259">
        <f ca="1">OFFSET(Values!Y1077,($W$4-1)*30,($X$4-1)*31)</f>
        <v>0.32142857142857145</v>
      </c>
      <c r="AA21" s="81">
        <f ca="1">OFFSET(Values!Z1077,($W$4-1)*30,($X$4-1)*31)</f>
        <v>6</v>
      </c>
      <c r="AB21" s="261">
        <f ca="1">OFFSET(Values!AA1077,($W$4-1)*30,($X$4-1)*31)</f>
        <v>0.10714285714285714</v>
      </c>
      <c r="AC21" s="81">
        <f ca="1">OFFSET(Values!AB1077,($W$4-1)*30,($X$4-1)*31)</f>
        <v>1</v>
      </c>
      <c r="AD21" s="261">
        <f ca="1">OFFSET(Values!AC1077,($W$4-1)*30,($X$4-1)*31)</f>
        <v>1.7857142857142856E-2</v>
      </c>
      <c r="AE21" s="24">
        <f ca="1">OFFSET(Values!AD1077,($W$4-1)*30,($X$4-1)*31)</f>
        <v>25.709464285714283</v>
      </c>
      <c r="AF21" s="25">
        <f ca="1">OFFSET(Values!AE1077,($W$4-1)*30,($X$4-1)*31)</f>
        <v>34.536499999999997</v>
      </c>
      <c r="AG21" s="25">
        <f ca="1">OFFSET(Values!AF1077,($W$4-1)*30,($X$4-1)*31)</f>
        <v>38.569499999999991</v>
      </c>
      <c r="AI21" s="464"/>
      <c r="AJ21" s="468"/>
      <c r="AK21" s="468"/>
      <c r="AL21" s="469"/>
    </row>
    <row r="22" spans="2:38" ht="12" customHeight="1" x14ac:dyDescent="0.35">
      <c r="B22" s="39">
        <v>0.375</v>
      </c>
      <c r="C22" s="263">
        <f ca="1">OFFSET(Values!C1078,($W$4-1)*30,($X$4-1)*31)</f>
        <v>39</v>
      </c>
      <c r="D22" s="266">
        <f t="shared" ca="1" si="0"/>
        <v>39</v>
      </c>
      <c r="E22" s="207">
        <f ca="1">OFFSET(Values!D1078,($W$4-1)*30,($X$4-1)*31)</f>
        <v>1</v>
      </c>
      <c r="F22" s="207">
        <f ca="1">OFFSET(Values!E1078,($W$4-1)*30,($X$4-1)*31)</f>
        <v>2</v>
      </c>
      <c r="G22" s="207">
        <f ca="1">OFFSET(Values!F1078,($W$4-1)*30,($X$4-1)*31)</f>
        <v>4</v>
      </c>
      <c r="H22" s="207">
        <f ca="1">OFFSET(Values!G1078,($W$4-1)*30,($X$4-1)*31)</f>
        <v>6</v>
      </c>
      <c r="I22" s="207">
        <f ca="1">OFFSET(Values!H1078,($W$4-1)*30,($X$4-1)*31)</f>
        <v>10</v>
      </c>
      <c r="J22" s="207">
        <f ca="1">OFFSET(Values!I1078,($W$4-1)*30,($X$4-1)*31)</f>
        <v>13</v>
      </c>
      <c r="K22" s="207">
        <f ca="1">OFFSET(Values!J1078,($W$4-1)*30,($X$4-1)*31)</f>
        <v>3</v>
      </c>
      <c r="L22" s="207">
        <f ca="1">OFFSET(Values!K1078,($W$4-1)*30,($X$4-1)*31)</f>
        <v>0</v>
      </c>
      <c r="M22" s="207">
        <f ca="1">OFFSET(Values!L1078,($W$4-1)*30,($X$4-1)*31)</f>
        <v>0</v>
      </c>
      <c r="N22" s="207">
        <f ca="1">OFFSET(Values!M1078,($W$4-1)*30,($X$4-1)*31)</f>
        <v>0</v>
      </c>
      <c r="O22" s="207">
        <f ca="1">OFFSET(Values!N1078,($W$4-1)*30,($X$4-1)*31)</f>
        <v>0</v>
      </c>
      <c r="P22" s="207">
        <f ca="1">OFFSET(Values!O1078,($W$4-1)*30,($X$4-1)*31)</f>
        <v>0</v>
      </c>
      <c r="Q22" s="207">
        <f ca="1">OFFSET(Values!P1078,($W$4-1)*30,($X$4-1)*31)</f>
        <v>0</v>
      </c>
      <c r="R22" s="207">
        <f ca="1">OFFSET(Values!Q1078,($W$4-1)*30,($X$4-1)*31)</f>
        <v>0</v>
      </c>
      <c r="S22" s="207">
        <f ca="1">OFFSET(Values!R1078,($W$4-1)*30,($X$4-1)*31)</f>
        <v>0</v>
      </c>
      <c r="T22" s="207">
        <f ca="1">OFFSET(Values!S1078,($W$4-1)*30,($X$4-1)*31)</f>
        <v>0</v>
      </c>
      <c r="U22" s="207">
        <f ca="1">OFFSET(Values!T1078,($W$4-1)*30,($X$4-1)*31)</f>
        <v>0</v>
      </c>
      <c r="V22" s="207">
        <f ca="1">OFFSET(Values!U1078,($W$4-1)*30,($X$4-1)*31)</f>
        <v>0</v>
      </c>
      <c r="W22" s="207">
        <f ca="1">OFFSET(Values!V1078,($W$4-1)*30,($X$4-1)*31)</f>
        <v>0</v>
      </c>
      <c r="X22" s="208">
        <f ca="1">OFFSET(Values!W1078,($W$4-1)*30,($X$4-1)*31)</f>
        <v>0</v>
      </c>
      <c r="Y22" s="81">
        <f ca="1">OFFSET(Values!X1078,($W$4-1)*30,($X$4-1)*31)</f>
        <v>16</v>
      </c>
      <c r="Z22" s="259">
        <f ca="1">OFFSET(Values!Y1078,($W$4-1)*30,($X$4-1)*31)</f>
        <v>0.41025641025641024</v>
      </c>
      <c r="AA22" s="81">
        <f ca="1">OFFSET(Values!Z1078,($W$4-1)*30,($X$4-1)*31)</f>
        <v>3</v>
      </c>
      <c r="AB22" s="261">
        <f ca="1">OFFSET(Values!AA1078,($W$4-1)*30,($X$4-1)*31)</f>
        <v>7.6923076923076927E-2</v>
      </c>
      <c r="AC22" s="81">
        <f ca="1">OFFSET(Values!AB1078,($W$4-1)*30,($X$4-1)*31)</f>
        <v>0</v>
      </c>
      <c r="AD22" s="261">
        <f ca="1">OFFSET(Values!AC1078,($W$4-1)*30,($X$4-1)*31)</f>
        <v>0</v>
      </c>
      <c r="AE22" s="24">
        <f ca="1">OFFSET(Values!AD1078,($W$4-1)*30,($X$4-1)*31)</f>
        <v>26.921794871794873</v>
      </c>
      <c r="AF22" s="25">
        <f ca="1">OFFSET(Values!AE1078,($W$4-1)*30,($X$4-1)*31)</f>
        <v>33.520000000000003</v>
      </c>
      <c r="AG22" s="25">
        <f ca="1">OFFSET(Values!AF1078,($W$4-1)*30,($X$4-1)*31)</f>
        <v>36.630000000000003</v>
      </c>
      <c r="AI22" s="464"/>
      <c r="AJ22" s="468"/>
      <c r="AK22" s="468"/>
      <c r="AL22" s="469"/>
    </row>
    <row r="23" spans="2:38" ht="12" customHeight="1" x14ac:dyDescent="0.35">
      <c r="B23" s="39">
        <v>0.41666666666666669</v>
      </c>
      <c r="C23" s="263">
        <f ca="1">OFFSET(Values!C1079,($W$4-1)*30,($X$4-1)*31)</f>
        <v>47</v>
      </c>
      <c r="D23" s="266">
        <f t="shared" ca="1" si="0"/>
        <v>47</v>
      </c>
      <c r="E23" s="207">
        <f ca="1">OFFSET(Values!D1079,($W$4-1)*30,($X$4-1)*31)</f>
        <v>2</v>
      </c>
      <c r="F23" s="207">
        <f ca="1">OFFSET(Values!E1079,($W$4-1)*30,($X$4-1)*31)</f>
        <v>8</v>
      </c>
      <c r="G23" s="207">
        <f ca="1">OFFSET(Values!F1079,($W$4-1)*30,($X$4-1)*31)</f>
        <v>8</v>
      </c>
      <c r="H23" s="207">
        <f ca="1">OFFSET(Values!G1079,($W$4-1)*30,($X$4-1)*31)</f>
        <v>9</v>
      </c>
      <c r="I23" s="207">
        <f ca="1">OFFSET(Values!H1079,($W$4-1)*30,($X$4-1)*31)</f>
        <v>13</v>
      </c>
      <c r="J23" s="207">
        <f ca="1">OFFSET(Values!I1079,($W$4-1)*30,($X$4-1)*31)</f>
        <v>5</v>
      </c>
      <c r="K23" s="207">
        <f ca="1">OFFSET(Values!J1079,($W$4-1)*30,($X$4-1)*31)</f>
        <v>2</v>
      </c>
      <c r="L23" s="207">
        <f ca="1">OFFSET(Values!K1079,($W$4-1)*30,($X$4-1)*31)</f>
        <v>0</v>
      </c>
      <c r="M23" s="207">
        <f ca="1">OFFSET(Values!L1079,($W$4-1)*30,($X$4-1)*31)</f>
        <v>0</v>
      </c>
      <c r="N23" s="207">
        <f ca="1">OFFSET(Values!M1079,($W$4-1)*30,($X$4-1)*31)</f>
        <v>0</v>
      </c>
      <c r="O23" s="207">
        <f ca="1">OFFSET(Values!N1079,($W$4-1)*30,($X$4-1)*31)</f>
        <v>0</v>
      </c>
      <c r="P23" s="207">
        <f ca="1">OFFSET(Values!O1079,($W$4-1)*30,($X$4-1)*31)</f>
        <v>0</v>
      </c>
      <c r="Q23" s="207">
        <f ca="1">OFFSET(Values!P1079,($W$4-1)*30,($X$4-1)*31)</f>
        <v>0</v>
      </c>
      <c r="R23" s="207">
        <f ca="1">OFFSET(Values!Q1079,($W$4-1)*30,($X$4-1)*31)</f>
        <v>0</v>
      </c>
      <c r="S23" s="207">
        <f ca="1">OFFSET(Values!R1079,($W$4-1)*30,($X$4-1)*31)</f>
        <v>0</v>
      </c>
      <c r="T23" s="207">
        <f ca="1">OFFSET(Values!S1079,($W$4-1)*30,($X$4-1)*31)</f>
        <v>0</v>
      </c>
      <c r="U23" s="207">
        <f ca="1">OFFSET(Values!T1079,($W$4-1)*30,($X$4-1)*31)</f>
        <v>0</v>
      </c>
      <c r="V23" s="207">
        <f ca="1">OFFSET(Values!U1079,($W$4-1)*30,($X$4-1)*31)</f>
        <v>0</v>
      </c>
      <c r="W23" s="207">
        <f ca="1">OFFSET(Values!V1079,($W$4-1)*30,($X$4-1)*31)</f>
        <v>0</v>
      </c>
      <c r="X23" s="208">
        <f ca="1">OFFSET(Values!W1079,($W$4-1)*30,($X$4-1)*31)</f>
        <v>0</v>
      </c>
      <c r="Y23" s="81">
        <f ca="1">OFFSET(Values!X1079,($W$4-1)*30,($X$4-1)*31)</f>
        <v>7</v>
      </c>
      <c r="Z23" s="259">
        <f ca="1">OFFSET(Values!Y1079,($W$4-1)*30,($X$4-1)*31)</f>
        <v>0.14893617021276595</v>
      </c>
      <c r="AA23" s="81">
        <f ca="1">OFFSET(Values!Z1079,($W$4-1)*30,($X$4-1)*31)</f>
        <v>1</v>
      </c>
      <c r="AB23" s="261">
        <f ca="1">OFFSET(Values!AA1079,($W$4-1)*30,($X$4-1)*31)</f>
        <v>2.1276595744680851E-2</v>
      </c>
      <c r="AC23" s="81">
        <f ca="1">OFFSET(Values!AB1079,($W$4-1)*30,($X$4-1)*31)</f>
        <v>0</v>
      </c>
      <c r="AD23" s="261">
        <f ca="1">OFFSET(Values!AC1079,($W$4-1)*30,($X$4-1)*31)</f>
        <v>0</v>
      </c>
      <c r="AE23" s="24">
        <f ca="1">OFFSET(Values!AD1079,($W$4-1)*30,($X$4-1)*31)</f>
        <v>22.518510638297869</v>
      </c>
      <c r="AF23" s="25">
        <f ca="1">OFFSET(Values!AE1079,($W$4-1)*30,($X$4-1)*31)</f>
        <v>30.165999999999997</v>
      </c>
      <c r="AG23" s="25">
        <f ca="1">OFFSET(Values!AF1079,($W$4-1)*30,($X$4-1)*31)</f>
        <v>34.856000000000002</v>
      </c>
      <c r="AI23" s="464"/>
      <c r="AJ23" s="468"/>
      <c r="AK23" s="468"/>
      <c r="AL23" s="469"/>
    </row>
    <row r="24" spans="2:38" ht="12" customHeight="1" x14ac:dyDescent="0.35">
      <c r="B24" s="39">
        <v>0.45833333333333298</v>
      </c>
      <c r="C24" s="263">
        <f ca="1">OFFSET(Values!C1080,($W$4-1)*30,($X$4-1)*31)</f>
        <v>33</v>
      </c>
      <c r="D24" s="266">
        <f t="shared" ca="1" si="0"/>
        <v>33</v>
      </c>
      <c r="E24" s="207">
        <f ca="1">OFFSET(Values!D1080,($W$4-1)*30,($X$4-1)*31)</f>
        <v>1</v>
      </c>
      <c r="F24" s="207">
        <f ca="1">OFFSET(Values!E1080,($W$4-1)*30,($X$4-1)*31)</f>
        <v>4</v>
      </c>
      <c r="G24" s="207">
        <f ca="1">OFFSET(Values!F1080,($W$4-1)*30,($X$4-1)*31)</f>
        <v>7</v>
      </c>
      <c r="H24" s="207">
        <f ca="1">OFFSET(Values!G1080,($W$4-1)*30,($X$4-1)*31)</f>
        <v>6</v>
      </c>
      <c r="I24" s="207">
        <f ca="1">OFFSET(Values!H1080,($W$4-1)*30,($X$4-1)*31)</f>
        <v>6</v>
      </c>
      <c r="J24" s="207">
        <f ca="1">OFFSET(Values!I1080,($W$4-1)*30,($X$4-1)*31)</f>
        <v>6</v>
      </c>
      <c r="K24" s="207">
        <f ca="1">OFFSET(Values!J1080,($W$4-1)*30,($X$4-1)*31)</f>
        <v>2</v>
      </c>
      <c r="L24" s="207">
        <f ca="1">OFFSET(Values!K1080,($W$4-1)*30,($X$4-1)*31)</f>
        <v>1</v>
      </c>
      <c r="M24" s="207">
        <f ca="1">OFFSET(Values!L1080,($W$4-1)*30,($X$4-1)*31)</f>
        <v>0</v>
      </c>
      <c r="N24" s="207">
        <f ca="1">OFFSET(Values!M1080,($W$4-1)*30,($X$4-1)*31)</f>
        <v>0</v>
      </c>
      <c r="O24" s="207">
        <f ca="1">OFFSET(Values!N1080,($W$4-1)*30,($X$4-1)*31)</f>
        <v>0</v>
      </c>
      <c r="P24" s="207">
        <f ca="1">OFFSET(Values!O1080,($W$4-1)*30,($X$4-1)*31)</f>
        <v>0</v>
      </c>
      <c r="Q24" s="207">
        <f ca="1">OFFSET(Values!P1080,($W$4-1)*30,($X$4-1)*31)</f>
        <v>0</v>
      </c>
      <c r="R24" s="207">
        <f ca="1">OFFSET(Values!Q1080,($W$4-1)*30,($X$4-1)*31)</f>
        <v>0</v>
      </c>
      <c r="S24" s="207">
        <f ca="1">OFFSET(Values!R1080,($W$4-1)*30,($X$4-1)*31)</f>
        <v>0</v>
      </c>
      <c r="T24" s="207">
        <f ca="1">OFFSET(Values!S1080,($W$4-1)*30,($X$4-1)*31)</f>
        <v>0</v>
      </c>
      <c r="U24" s="207">
        <f ca="1">OFFSET(Values!T1080,($W$4-1)*30,($X$4-1)*31)</f>
        <v>0</v>
      </c>
      <c r="V24" s="207">
        <f ca="1">OFFSET(Values!U1080,($W$4-1)*30,($X$4-1)*31)</f>
        <v>0</v>
      </c>
      <c r="W24" s="207">
        <f ca="1">OFFSET(Values!V1080,($W$4-1)*30,($X$4-1)*31)</f>
        <v>0</v>
      </c>
      <c r="X24" s="208">
        <f ca="1">OFFSET(Values!W1080,($W$4-1)*30,($X$4-1)*31)</f>
        <v>0</v>
      </c>
      <c r="Y24" s="81">
        <f ca="1">OFFSET(Values!X1080,($W$4-1)*30,($X$4-1)*31)</f>
        <v>9</v>
      </c>
      <c r="Z24" s="259">
        <f ca="1">OFFSET(Values!Y1080,($W$4-1)*30,($X$4-1)*31)</f>
        <v>0.27272727272727271</v>
      </c>
      <c r="AA24" s="81">
        <f ca="1">OFFSET(Values!Z1080,($W$4-1)*30,($X$4-1)*31)</f>
        <v>3</v>
      </c>
      <c r="AB24" s="261">
        <f ca="1">OFFSET(Values!AA1080,($W$4-1)*30,($X$4-1)*31)</f>
        <v>9.0909090909090912E-2</v>
      </c>
      <c r="AC24" s="81">
        <f ca="1">OFFSET(Values!AB1080,($W$4-1)*30,($X$4-1)*31)</f>
        <v>0</v>
      </c>
      <c r="AD24" s="261">
        <f ca="1">OFFSET(Values!AC1080,($W$4-1)*30,($X$4-1)*31)</f>
        <v>0</v>
      </c>
      <c r="AE24" s="24">
        <f ca="1">OFFSET(Values!AD1080,($W$4-1)*30,($X$4-1)*31)</f>
        <v>23.898181818181822</v>
      </c>
      <c r="AF24" s="25">
        <f ca="1">OFFSET(Values!AE1080,($W$4-1)*30,($X$4-1)*31)</f>
        <v>32.478999999999999</v>
      </c>
      <c r="AG24" s="25">
        <f ca="1">OFFSET(Values!AF1080,($W$4-1)*30,($X$4-1)*31)</f>
        <v>38.97199999999998</v>
      </c>
      <c r="AI24" s="464"/>
      <c r="AJ24" s="468"/>
      <c r="AK24" s="468"/>
      <c r="AL24" s="469"/>
    </row>
    <row r="25" spans="2:38" ht="12" customHeight="1" x14ac:dyDescent="0.35">
      <c r="B25" s="39">
        <v>0.5</v>
      </c>
      <c r="C25" s="263">
        <f ca="1">OFFSET(Values!C1081,($W$4-1)*30,($X$4-1)*31)</f>
        <v>60</v>
      </c>
      <c r="D25" s="266">
        <f t="shared" ca="1" si="0"/>
        <v>60</v>
      </c>
      <c r="E25" s="207">
        <f ca="1">OFFSET(Values!D1081,($W$4-1)*30,($X$4-1)*31)</f>
        <v>3</v>
      </c>
      <c r="F25" s="207">
        <f ca="1">OFFSET(Values!E1081,($W$4-1)*30,($X$4-1)*31)</f>
        <v>16</v>
      </c>
      <c r="G25" s="207">
        <f ca="1">OFFSET(Values!F1081,($W$4-1)*30,($X$4-1)*31)</f>
        <v>9</v>
      </c>
      <c r="H25" s="207">
        <f ca="1">OFFSET(Values!G1081,($W$4-1)*30,($X$4-1)*31)</f>
        <v>11</v>
      </c>
      <c r="I25" s="207">
        <f ca="1">OFFSET(Values!H1081,($W$4-1)*30,($X$4-1)*31)</f>
        <v>10</v>
      </c>
      <c r="J25" s="207">
        <f ca="1">OFFSET(Values!I1081,($W$4-1)*30,($X$4-1)*31)</f>
        <v>7</v>
      </c>
      <c r="K25" s="207">
        <f ca="1">OFFSET(Values!J1081,($W$4-1)*30,($X$4-1)*31)</f>
        <v>4</v>
      </c>
      <c r="L25" s="207">
        <f ca="1">OFFSET(Values!K1081,($W$4-1)*30,($X$4-1)*31)</f>
        <v>0</v>
      </c>
      <c r="M25" s="207">
        <f ca="1">OFFSET(Values!L1081,($W$4-1)*30,($X$4-1)*31)</f>
        <v>0</v>
      </c>
      <c r="N25" s="207">
        <f ca="1">OFFSET(Values!M1081,($W$4-1)*30,($X$4-1)*31)</f>
        <v>0</v>
      </c>
      <c r="O25" s="207">
        <f ca="1">OFFSET(Values!N1081,($W$4-1)*30,($X$4-1)*31)</f>
        <v>0</v>
      </c>
      <c r="P25" s="207">
        <f ca="1">OFFSET(Values!O1081,($W$4-1)*30,($X$4-1)*31)</f>
        <v>0</v>
      </c>
      <c r="Q25" s="207">
        <f ca="1">OFFSET(Values!P1081,($W$4-1)*30,($X$4-1)*31)</f>
        <v>0</v>
      </c>
      <c r="R25" s="207">
        <f ca="1">OFFSET(Values!Q1081,($W$4-1)*30,($X$4-1)*31)</f>
        <v>0</v>
      </c>
      <c r="S25" s="207">
        <f ca="1">OFFSET(Values!R1081,($W$4-1)*30,($X$4-1)*31)</f>
        <v>0</v>
      </c>
      <c r="T25" s="207">
        <f ca="1">OFFSET(Values!S1081,($W$4-1)*30,($X$4-1)*31)</f>
        <v>0</v>
      </c>
      <c r="U25" s="207">
        <f ca="1">OFFSET(Values!T1081,($W$4-1)*30,($X$4-1)*31)</f>
        <v>0</v>
      </c>
      <c r="V25" s="207">
        <f ca="1">OFFSET(Values!U1081,($W$4-1)*30,($X$4-1)*31)</f>
        <v>0</v>
      </c>
      <c r="W25" s="207">
        <f ca="1">OFFSET(Values!V1081,($W$4-1)*30,($X$4-1)*31)</f>
        <v>0</v>
      </c>
      <c r="X25" s="208">
        <f ca="1">OFFSET(Values!W1081,($W$4-1)*30,($X$4-1)*31)</f>
        <v>0</v>
      </c>
      <c r="Y25" s="81">
        <f ca="1">OFFSET(Values!X1081,($W$4-1)*30,($X$4-1)*31)</f>
        <v>11</v>
      </c>
      <c r="Z25" s="259">
        <f ca="1">OFFSET(Values!Y1081,($W$4-1)*30,($X$4-1)*31)</f>
        <v>0.18333333333333332</v>
      </c>
      <c r="AA25" s="81">
        <f ca="1">OFFSET(Values!Z1081,($W$4-1)*30,($X$4-1)*31)</f>
        <v>4</v>
      </c>
      <c r="AB25" s="261">
        <f ca="1">OFFSET(Values!AA1081,($W$4-1)*30,($X$4-1)*31)</f>
        <v>6.6666666666666666E-2</v>
      </c>
      <c r="AC25" s="81">
        <f ca="1">OFFSET(Values!AB1081,($W$4-1)*30,($X$4-1)*31)</f>
        <v>0</v>
      </c>
      <c r="AD25" s="261">
        <f ca="1">OFFSET(Values!AC1081,($W$4-1)*30,($X$4-1)*31)</f>
        <v>0</v>
      </c>
      <c r="AE25" s="24">
        <f ca="1">OFFSET(Values!AD1081,($W$4-1)*30,($X$4-1)*31)</f>
        <v>21.663833333333336</v>
      </c>
      <c r="AF25" s="25">
        <f ca="1">OFFSET(Values!AE1081,($W$4-1)*30,($X$4-1)*31)</f>
        <v>31.094500000000004</v>
      </c>
      <c r="AG25" s="25">
        <f ca="1">OFFSET(Values!AF1081,($W$4-1)*30,($X$4-1)*31)</f>
        <v>38.404999999999987</v>
      </c>
      <c r="AI25" s="464"/>
      <c r="AJ25" s="468"/>
      <c r="AK25" s="468"/>
      <c r="AL25" s="469"/>
    </row>
    <row r="26" spans="2:38" ht="12" customHeight="1" x14ac:dyDescent="0.35">
      <c r="B26" s="39">
        <v>0.54166666666666663</v>
      </c>
      <c r="C26" s="263">
        <f ca="1">OFFSET(Values!C1082,($W$4-1)*30,($X$4-1)*31)</f>
        <v>43</v>
      </c>
      <c r="D26" s="266">
        <f t="shared" ca="1" si="0"/>
        <v>43</v>
      </c>
      <c r="E26" s="207">
        <f ca="1">OFFSET(Values!D1082,($W$4-1)*30,($X$4-1)*31)</f>
        <v>0</v>
      </c>
      <c r="F26" s="207">
        <f ca="1">OFFSET(Values!E1082,($W$4-1)*30,($X$4-1)*31)</f>
        <v>11</v>
      </c>
      <c r="G26" s="207">
        <f ca="1">OFFSET(Values!F1082,($W$4-1)*30,($X$4-1)*31)</f>
        <v>5</v>
      </c>
      <c r="H26" s="207">
        <f ca="1">OFFSET(Values!G1082,($W$4-1)*30,($X$4-1)*31)</f>
        <v>7</v>
      </c>
      <c r="I26" s="207">
        <f ca="1">OFFSET(Values!H1082,($W$4-1)*30,($X$4-1)*31)</f>
        <v>9</v>
      </c>
      <c r="J26" s="207">
        <f ca="1">OFFSET(Values!I1082,($W$4-1)*30,($X$4-1)*31)</f>
        <v>9</v>
      </c>
      <c r="K26" s="207">
        <f ca="1">OFFSET(Values!J1082,($W$4-1)*30,($X$4-1)*31)</f>
        <v>2</v>
      </c>
      <c r="L26" s="207">
        <f ca="1">OFFSET(Values!K1082,($W$4-1)*30,($X$4-1)*31)</f>
        <v>0</v>
      </c>
      <c r="M26" s="207">
        <f ca="1">OFFSET(Values!L1082,($W$4-1)*30,($X$4-1)*31)</f>
        <v>0</v>
      </c>
      <c r="N26" s="207">
        <f ca="1">OFFSET(Values!M1082,($W$4-1)*30,($X$4-1)*31)</f>
        <v>0</v>
      </c>
      <c r="O26" s="207">
        <f ca="1">OFFSET(Values!N1082,($W$4-1)*30,($X$4-1)*31)</f>
        <v>0</v>
      </c>
      <c r="P26" s="207">
        <f ca="1">OFFSET(Values!O1082,($W$4-1)*30,($X$4-1)*31)</f>
        <v>0</v>
      </c>
      <c r="Q26" s="207">
        <f ca="1">OFFSET(Values!P1082,($W$4-1)*30,($X$4-1)*31)</f>
        <v>0</v>
      </c>
      <c r="R26" s="207">
        <f ca="1">OFFSET(Values!Q1082,($W$4-1)*30,($X$4-1)*31)</f>
        <v>0</v>
      </c>
      <c r="S26" s="207">
        <f ca="1">OFFSET(Values!R1082,($W$4-1)*30,($X$4-1)*31)</f>
        <v>0</v>
      </c>
      <c r="T26" s="207">
        <f ca="1">OFFSET(Values!S1082,($W$4-1)*30,($X$4-1)*31)</f>
        <v>0</v>
      </c>
      <c r="U26" s="207">
        <f ca="1">OFFSET(Values!T1082,($W$4-1)*30,($X$4-1)*31)</f>
        <v>0</v>
      </c>
      <c r="V26" s="207">
        <f ca="1">OFFSET(Values!U1082,($W$4-1)*30,($X$4-1)*31)</f>
        <v>0</v>
      </c>
      <c r="W26" s="207">
        <f ca="1">OFFSET(Values!V1082,($W$4-1)*30,($X$4-1)*31)</f>
        <v>0</v>
      </c>
      <c r="X26" s="208">
        <f ca="1">OFFSET(Values!W1082,($W$4-1)*30,($X$4-1)*31)</f>
        <v>0</v>
      </c>
      <c r="Y26" s="81">
        <f ca="1">OFFSET(Values!X1082,($W$4-1)*30,($X$4-1)*31)</f>
        <v>11</v>
      </c>
      <c r="Z26" s="259">
        <f ca="1">OFFSET(Values!Y1082,($W$4-1)*30,($X$4-1)*31)</f>
        <v>0.2558139534883721</v>
      </c>
      <c r="AA26" s="81">
        <f ca="1">OFFSET(Values!Z1082,($W$4-1)*30,($X$4-1)*31)</f>
        <v>2</v>
      </c>
      <c r="AB26" s="261">
        <f ca="1">OFFSET(Values!AA1082,($W$4-1)*30,($X$4-1)*31)</f>
        <v>4.6511627906976744E-2</v>
      </c>
      <c r="AC26" s="81">
        <f ca="1">OFFSET(Values!AB1082,($W$4-1)*30,($X$4-1)*31)</f>
        <v>0</v>
      </c>
      <c r="AD26" s="261">
        <f ca="1">OFFSET(Values!AC1082,($W$4-1)*30,($X$4-1)*31)</f>
        <v>0</v>
      </c>
      <c r="AE26" s="24">
        <f ca="1">OFFSET(Values!AD1082,($W$4-1)*30,($X$4-1)*31)</f>
        <v>23.133255813953493</v>
      </c>
      <c r="AF26" s="25">
        <f ca="1">OFFSET(Values!AE1082,($W$4-1)*30,($X$4-1)*31)</f>
        <v>32.948</v>
      </c>
      <c r="AG26" s="25">
        <f ca="1">OFFSET(Values!AF1082,($W$4-1)*30,($X$4-1)*31)</f>
        <v>37.309999999999995</v>
      </c>
      <c r="AI26" s="464"/>
      <c r="AJ26" s="468"/>
      <c r="AK26" s="468"/>
      <c r="AL26" s="469"/>
    </row>
    <row r="27" spans="2:38" ht="12" customHeight="1" x14ac:dyDescent="0.35">
      <c r="B27" s="39">
        <v>0.58333333333333304</v>
      </c>
      <c r="C27" s="263">
        <f ca="1">OFFSET(Values!C1083,($W$4-1)*30,($X$4-1)*31)</f>
        <v>43</v>
      </c>
      <c r="D27" s="266">
        <f t="shared" ca="1" si="0"/>
        <v>43</v>
      </c>
      <c r="E27" s="207">
        <f ca="1">OFFSET(Values!D1083,($W$4-1)*30,($X$4-1)*31)</f>
        <v>3</v>
      </c>
      <c r="F27" s="207">
        <f ca="1">OFFSET(Values!E1083,($W$4-1)*30,($X$4-1)*31)</f>
        <v>10</v>
      </c>
      <c r="G27" s="207">
        <f ca="1">OFFSET(Values!F1083,($W$4-1)*30,($X$4-1)*31)</f>
        <v>10</v>
      </c>
      <c r="H27" s="207">
        <f ca="1">OFFSET(Values!G1083,($W$4-1)*30,($X$4-1)*31)</f>
        <v>5</v>
      </c>
      <c r="I27" s="207">
        <f ca="1">OFFSET(Values!H1083,($W$4-1)*30,($X$4-1)*31)</f>
        <v>9</v>
      </c>
      <c r="J27" s="207">
        <f ca="1">OFFSET(Values!I1083,($W$4-1)*30,($X$4-1)*31)</f>
        <v>6</v>
      </c>
      <c r="K27" s="207">
        <f ca="1">OFFSET(Values!J1083,($W$4-1)*30,($X$4-1)*31)</f>
        <v>0</v>
      </c>
      <c r="L27" s="207">
        <f ca="1">OFFSET(Values!K1083,($W$4-1)*30,($X$4-1)*31)</f>
        <v>0</v>
      </c>
      <c r="M27" s="207">
        <f ca="1">OFFSET(Values!L1083,($W$4-1)*30,($X$4-1)*31)</f>
        <v>0</v>
      </c>
      <c r="N27" s="207">
        <f ca="1">OFFSET(Values!M1083,($W$4-1)*30,($X$4-1)*31)</f>
        <v>0</v>
      </c>
      <c r="O27" s="207">
        <f ca="1">OFFSET(Values!N1083,($W$4-1)*30,($X$4-1)*31)</f>
        <v>0</v>
      </c>
      <c r="P27" s="207">
        <f ca="1">OFFSET(Values!O1083,($W$4-1)*30,($X$4-1)*31)</f>
        <v>0</v>
      </c>
      <c r="Q27" s="207">
        <f ca="1">OFFSET(Values!P1083,($W$4-1)*30,($X$4-1)*31)</f>
        <v>0</v>
      </c>
      <c r="R27" s="207">
        <f ca="1">OFFSET(Values!Q1083,($W$4-1)*30,($X$4-1)*31)</f>
        <v>0</v>
      </c>
      <c r="S27" s="207">
        <f ca="1">OFFSET(Values!R1083,($W$4-1)*30,($X$4-1)*31)</f>
        <v>0</v>
      </c>
      <c r="T27" s="207">
        <f ca="1">OFFSET(Values!S1083,($W$4-1)*30,($X$4-1)*31)</f>
        <v>0</v>
      </c>
      <c r="U27" s="207">
        <f ca="1">OFFSET(Values!T1083,($W$4-1)*30,($X$4-1)*31)</f>
        <v>0</v>
      </c>
      <c r="V27" s="207">
        <f ca="1">OFFSET(Values!U1083,($W$4-1)*30,($X$4-1)*31)</f>
        <v>0</v>
      </c>
      <c r="W27" s="207">
        <f ca="1">OFFSET(Values!V1083,($W$4-1)*30,($X$4-1)*31)</f>
        <v>0</v>
      </c>
      <c r="X27" s="208">
        <f ca="1">OFFSET(Values!W1083,($W$4-1)*30,($X$4-1)*31)</f>
        <v>0</v>
      </c>
      <c r="Y27" s="81">
        <f ca="1">OFFSET(Values!X1083,($W$4-1)*30,($X$4-1)*31)</f>
        <v>6</v>
      </c>
      <c r="Z27" s="259">
        <f ca="1">OFFSET(Values!Y1083,($W$4-1)*30,($X$4-1)*31)</f>
        <v>0.13953488372093023</v>
      </c>
      <c r="AA27" s="81">
        <f ca="1">OFFSET(Values!Z1083,($W$4-1)*30,($X$4-1)*31)</f>
        <v>0</v>
      </c>
      <c r="AB27" s="261">
        <f ca="1">OFFSET(Values!AA1083,($W$4-1)*30,($X$4-1)*31)</f>
        <v>0</v>
      </c>
      <c r="AC27" s="81">
        <f ca="1">OFFSET(Values!AB1083,($W$4-1)*30,($X$4-1)*31)</f>
        <v>0</v>
      </c>
      <c r="AD27" s="261">
        <f ca="1">OFFSET(Values!AC1083,($W$4-1)*30,($X$4-1)*31)</f>
        <v>0</v>
      </c>
      <c r="AE27" s="24">
        <f ca="1">OFFSET(Values!AD1083,($W$4-1)*30,($X$4-1)*31)</f>
        <v>20.560930232558146</v>
      </c>
      <c r="AF27" s="25">
        <f ca="1">OFFSET(Values!AE1083,($W$4-1)*30,($X$4-1)*31)</f>
        <v>30.273999999999997</v>
      </c>
      <c r="AG27" s="25">
        <f ca="1">OFFSET(Values!AF1083,($W$4-1)*30,($X$4-1)*31)</f>
        <v>32.103999999999999</v>
      </c>
      <c r="AI27" s="465"/>
      <c r="AJ27" s="470"/>
      <c r="AK27" s="470"/>
      <c r="AL27" s="471"/>
    </row>
    <row r="28" spans="2:38" ht="12" customHeight="1" x14ac:dyDescent="0.35">
      <c r="B28" s="39">
        <v>0.625</v>
      </c>
      <c r="C28" s="263">
        <f ca="1">OFFSET(Values!C1084,($W$4-1)*30,($X$4-1)*31)</f>
        <v>41</v>
      </c>
      <c r="D28" s="266">
        <f t="shared" ca="1" si="0"/>
        <v>41</v>
      </c>
      <c r="E28" s="207">
        <f ca="1">OFFSET(Values!D1084,($W$4-1)*30,($X$4-1)*31)</f>
        <v>1</v>
      </c>
      <c r="F28" s="207">
        <f ca="1">OFFSET(Values!E1084,($W$4-1)*30,($X$4-1)*31)</f>
        <v>5</v>
      </c>
      <c r="G28" s="207">
        <f ca="1">OFFSET(Values!F1084,($W$4-1)*30,($X$4-1)*31)</f>
        <v>13</v>
      </c>
      <c r="H28" s="207">
        <f ca="1">OFFSET(Values!G1084,($W$4-1)*30,($X$4-1)*31)</f>
        <v>6</v>
      </c>
      <c r="I28" s="207">
        <f ca="1">OFFSET(Values!H1084,($W$4-1)*30,($X$4-1)*31)</f>
        <v>8</v>
      </c>
      <c r="J28" s="207">
        <f ca="1">OFFSET(Values!I1084,($W$4-1)*30,($X$4-1)*31)</f>
        <v>8</v>
      </c>
      <c r="K28" s="207">
        <f ca="1">OFFSET(Values!J1084,($W$4-1)*30,($X$4-1)*31)</f>
        <v>0</v>
      </c>
      <c r="L28" s="207">
        <f ca="1">OFFSET(Values!K1084,($W$4-1)*30,($X$4-1)*31)</f>
        <v>0</v>
      </c>
      <c r="M28" s="207">
        <f ca="1">OFFSET(Values!L1084,($W$4-1)*30,($X$4-1)*31)</f>
        <v>0</v>
      </c>
      <c r="N28" s="207">
        <f ca="1">OFFSET(Values!M1084,($W$4-1)*30,($X$4-1)*31)</f>
        <v>0</v>
      </c>
      <c r="O28" s="207">
        <f ca="1">OFFSET(Values!N1084,($W$4-1)*30,($X$4-1)*31)</f>
        <v>0</v>
      </c>
      <c r="P28" s="207">
        <f ca="1">OFFSET(Values!O1084,($W$4-1)*30,($X$4-1)*31)</f>
        <v>0</v>
      </c>
      <c r="Q28" s="207">
        <f ca="1">OFFSET(Values!P1084,($W$4-1)*30,($X$4-1)*31)</f>
        <v>0</v>
      </c>
      <c r="R28" s="207">
        <f ca="1">OFFSET(Values!Q1084,($W$4-1)*30,($X$4-1)*31)</f>
        <v>0</v>
      </c>
      <c r="S28" s="207">
        <f ca="1">OFFSET(Values!R1084,($W$4-1)*30,($X$4-1)*31)</f>
        <v>0</v>
      </c>
      <c r="T28" s="207">
        <f ca="1">OFFSET(Values!S1084,($W$4-1)*30,($X$4-1)*31)</f>
        <v>0</v>
      </c>
      <c r="U28" s="207">
        <f ca="1">OFFSET(Values!T1084,($W$4-1)*30,($X$4-1)*31)</f>
        <v>0</v>
      </c>
      <c r="V28" s="207">
        <f ca="1">OFFSET(Values!U1084,($W$4-1)*30,($X$4-1)*31)</f>
        <v>0</v>
      </c>
      <c r="W28" s="207">
        <f ca="1">OFFSET(Values!V1084,($W$4-1)*30,($X$4-1)*31)</f>
        <v>0</v>
      </c>
      <c r="X28" s="208">
        <f ca="1">OFFSET(Values!W1084,($W$4-1)*30,($X$4-1)*31)</f>
        <v>0</v>
      </c>
      <c r="Y28" s="81">
        <f ca="1">OFFSET(Values!X1084,($W$4-1)*30,($X$4-1)*31)</f>
        <v>8</v>
      </c>
      <c r="Z28" s="259">
        <f ca="1">OFFSET(Values!Y1084,($W$4-1)*30,($X$4-1)*31)</f>
        <v>0.1951219512195122</v>
      </c>
      <c r="AA28" s="81">
        <f ca="1">OFFSET(Values!Z1084,($W$4-1)*30,($X$4-1)*31)</f>
        <v>0</v>
      </c>
      <c r="AB28" s="261">
        <f ca="1">OFFSET(Values!AA1084,($W$4-1)*30,($X$4-1)*31)</f>
        <v>0</v>
      </c>
      <c r="AC28" s="81">
        <f ca="1">OFFSET(Values!AB1084,($W$4-1)*30,($X$4-1)*31)</f>
        <v>0</v>
      </c>
      <c r="AD28" s="261">
        <f ca="1">OFFSET(Values!AC1084,($W$4-1)*30,($X$4-1)*31)</f>
        <v>0</v>
      </c>
      <c r="AE28" s="24">
        <f ca="1">OFFSET(Values!AD1084,($W$4-1)*30,($X$4-1)*31)</f>
        <v>22.095609756097563</v>
      </c>
      <c r="AF28" s="25">
        <f ca="1">OFFSET(Values!AE1084,($W$4-1)*30,($X$4-1)*31)</f>
        <v>31.081999999999997</v>
      </c>
      <c r="AG28" s="25">
        <f ca="1">OFFSET(Values!AF1084,($W$4-1)*30,($X$4-1)*31)</f>
        <v>32.265000000000001</v>
      </c>
    </row>
    <row r="29" spans="2:38" ht="12" customHeight="1" x14ac:dyDescent="0.35">
      <c r="B29" s="39">
        <v>0.66666666666666663</v>
      </c>
      <c r="C29" s="263">
        <f ca="1">OFFSET(Values!C1085,($W$4-1)*30,($X$4-1)*31)</f>
        <v>64</v>
      </c>
      <c r="D29" s="266">
        <f t="shared" ca="1" si="0"/>
        <v>64</v>
      </c>
      <c r="E29" s="207">
        <f ca="1">OFFSET(Values!D1085,($W$4-1)*30,($X$4-1)*31)</f>
        <v>1</v>
      </c>
      <c r="F29" s="207">
        <f ca="1">OFFSET(Values!E1085,($W$4-1)*30,($X$4-1)*31)</f>
        <v>13</v>
      </c>
      <c r="G29" s="207">
        <f ca="1">OFFSET(Values!F1085,($W$4-1)*30,($X$4-1)*31)</f>
        <v>10</v>
      </c>
      <c r="H29" s="207">
        <f ca="1">OFFSET(Values!G1085,($W$4-1)*30,($X$4-1)*31)</f>
        <v>8</v>
      </c>
      <c r="I29" s="207">
        <f ca="1">OFFSET(Values!H1085,($W$4-1)*30,($X$4-1)*31)</f>
        <v>18</v>
      </c>
      <c r="J29" s="207">
        <f ca="1">OFFSET(Values!I1085,($W$4-1)*30,($X$4-1)*31)</f>
        <v>12</v>
      </c>
      <c r="K29" s="207">
        <f ca="1">OFFSET(Values!J1085,($W$4-1)*30,($X$4-1)*31)</f>
        <v>1</v>
      </c>
      <c r="L29" s="207">
        <f ca="1">OFFSET(Values!K1085,($W$4-1)*30,($X$4-1)*31)</f>
        <v>1</v>
      </c>
      <c r="M29" s="207">
        <f ca="1">OFFSET(Values!L1085,($W$4-1)*30,($X$4-1)*31)</f>
        <v>0</v>
      </c>
      <c r="N29" s="207">
        <f ca="1">OFFSET(Values!M1085,($W$4-1)*30,($X$4-1)*31)</f>
        <v>0</v>
      </c>
      <c r="O29" s="207">
        <f ca="1">OFFSET(Values!N1085,($W$4-1)*30,($X$4-1)*31)</f>
        <v>0</v>
      </c>
      <c r="P29" s="207">
        <f ca="1">OFFSET(Values!O1085,($W$4-1)*30,($X$4-1)*31)</f>
        <v>0</v>
      </c>
      <c r="Q29" s="207">
        <f ca="1">OFFSET(Values!P1085,($W$4-1)*30,($X$4-1)*31)</f>
        <v>0</v>
      </c>
      <c r="R29" s="207">
        <f ca="1">OFFSET(Values!Q1085,($W$4-1)*30,($X$4-1)*31)</f>
        <v>0</v>
      </c>
      <c r="S29" s="207">
        <f ca="1">OFFSET(Values!R1085,($W$4-1)*30,($X$4-1)*31)</f>
        <v>0</v>
      </c>
      <c r="T29" s="207">
        <f ca="1">OFFSET(Values!S1085,($W$4-1)*30,($X$4-1)*31)</f>
        <v>0</v>
      </c>
      <c r="U29" s="207">
        <f ca="1">OFFSET(Values!T1085,($W$4-1)*30,($X$4-1)*31)</f>
        <v>0</v>
      </c>
      <c r="V29" s="207">
        <f ca="1">OFFSET(Values!U1085,($W$4-1)*30,($X$4-1)*31)</f>
        <v>0</v>
      </c>
      <c r="W29" s="207">
        <f ca="1">OFFSET(Values!V1085,($W$4-1)*30,($X$4-1)*31)</f>
        <v>0</v>
      </c>
      <c r="X29" s="208">
        <f ca="1">OFFSET(Values!W1085,($W$4-1)*30,($X$4-1)*31)</f>
        <v>0</v>
      </c>
      <c r="Y29" s="81">
        <f ca="1">OFFSET(Values!X1085,($W$4-1)*30,($X$4-1)*31)</f>
        <v>14</v>
      </c>
      <c r="Z29" s="259">
        <f ca="1">OFFSET(Values!Y1085,($W$4-1)*30,($X$4-1)*31)</f>
        <v>0.21875</v>
      </c>
      <c r="AA29" s="81">
        <f ca="1">OFFSET(Values!Z1085,($W$4-1)*30,($X$4-1)*31)</f>
        <v>2</v>
      </c>
      <c r="AB29" s="261">
        <f ca="1">OFFSET(Values!AA1085,($W$4-1)*30,($X$4-1)*31)</f>
        <v>3.125E-2</v>
      </c>
      <c r="AC29" s="81">
        <f ca="1">OFFSET(Values!AB1085,($W$4-1)*30,($X$4-1)*31)</f>
        <v>0</v>
      </c>
      <c r="AD29" s="261">
        <f ca="1">OFFSET(Values!AC1085,($W$4-1)*30,($X$4-1)*31)</f>
        <v>0</v>
      </c>
      <c r="AE29" s="24">
        <f ca="1">OFFSET(Values!AD1085,($W$4-1)*30,($X$4-1)*31)</f>
        <v>23.182343749999998</v>
      </c>
      <c r="AF29" s="25">
        <f ca="1">OFFSET(Values!AE1085,($W$4-1)*30,($X$4-1)*31)</f>
        <v>31.217500000000001</v>
      </c>
      <c r="AG29" s="25">
        <f ca="1">OFFSET(Values!AF1085,($W$4-1)*30,($X$4-1)*31)</f>
        <v>34.502499999999998</v>
      </c>
    </row>
    <row r="30" spans="2:38" ht="12" customHeight="1" x14ac:dyDescent="0.35">
      <c r="B30" s="39">
        <v>0.70833333333333304</v>
      </c>
      <c r="C30" s="263">
        <f ca="1">OFFSET(Values!C1086,($W$4-1)*30,($X$4-1)*31)</f>
        <v>44</v>
      </c>
      <c r="D30" s="266">
        <f t="shared" ca="1" si="0"/>
        <v>44</v>
      </c>
      <c r="E30" s="207">
        <f ca="1">OFFSET(Values!D1086,($W$4-1)*30,($X$4-1)*31)</f>
        <v>4</v>
      </c>
      <c r="F30" s="207">
        <f ca="1">OFFSET(Values!E1086,($W$4-1)*30,($X$4-1)*31)</f>
        <v>17</v>
      </c>
      <c r="G30" s="207">
        <f ca="1">OFFSET(Values!F1086,($W$4-1)*30,($X$4-1)*31)</f>
        <v>3</v>
      </c>
      <c r="H30" s="207">
        <f ca="1">OFFSET(Values!G1086,($W$4-1)*30,($X$4-1)*31)</f>
        <v>7</v>
      </c>
      <c r="I30" s="207">
        <f ca="1">OFFSET(Values!H1086,($W$4-1)*30,($X$4-1)*31)</f>
        <v>9</v>
      </c>
      <c r="J30" s="207">
        <f ca="1">OFFSET(Values!I1086,($W$4-1)*30,($X$4-1)*31)</f>
        <v>4</v>
      </c>
      <c r="K30" s="207">
        <f ca="1">OFFSET(Values!J1086,($W$4-1)*30,($X$4-1)*31)</f>
        <v>0</v>
      </c>
      <c r="L30" s="207">
        <f ca="1">OFFSET(Values!K1086,($W$4-1)*30,($X$4-1)*31)</f>
        <v>0</v>
      </c>
      <c r="M30" s="207">
        <f ca="1">OFFSET(Values!L1086,($W$4-1)*30,($X$4-1)*31)</f>
        <v>0</v>
      </c>
      <c r="N30" s="207">
        <f ca="1">OFFSET(Values!M1086,($W$4-1)*30,($X$4-1)*31)</f>
        <v>0</v>
      </c>
      <c r="O30" s="207">
        <f ca="1">OFFSET(Values!N1086,($W$4-1)*30,($X$4-1)*31)</f>
        <v>0</v>
      </c>
      <c r="P30" s="207">
        <f ca="1">OFFSET(Values!O1086,($W$4-1)*30,($X$4-1)*31)</f>
        <v>0</v>
      </c>
      <c r="Q30" s="207">
        <f ca="1">OFFSET(Values!P1086,($W$4-1)*30,($X$4-1)*31)</f>
        <v>0</v>
      </c>
      <c r="R30" s="207">
        <f ca="1">OFFSET(Values!Q1086,($W$4-1)*30,($X$4-1)*31)</f>
        <v>0</v>
      </c>
      <c r="S30" s="207">
        <f ca="1">OFFSET(Values!R1086,($W$4-1)*30,($X$4-1)*31)</f>
        <v>0</v>
      </c>
      <c r="T30" s="207">
        <f ca="1">OFFSET(Values!S1086,($W$4-1)*30,($X$4-1)*31)</f>
        <v>0</v>
      </c>
      <c r="U30" s="207">
        <f ca="1">OFFSET(Values!T1086,($W$4-1)*30,($X$4-1)*31)</f>
        <v>0</v>
      </c>
      <c r="V30" s="207">
        <f ca="1">OFFSET(Values!U1086,($W$4-1)*30,($X$4-1)*31)</f>
        <v>0</v>
      </c>
      <c r="W30" s="207">
        <f ca="1">OFFSET(Values!V1086,($W$4-1)*30,($X$4-1)*31)</f>
        <v>0</v>
      </c>
      <c r="X30" s="208">
        <f ca="1">OFFSET(Values!W1086,($W$4-1)*30,($X$4-1)*31)</f>
        <v>0</v>
      </c>
      <c r="Y30" s="81">
        <f ca="1">OFFSET(Values!X1086,($W$4-1)*30,($X$4-1)*31)</f>
        <v>4</v>
      </c>
      <c r="Z30" s="259">
        <f ca="1">OFFSET(Values!Y1086,($W$4-1)*30,($X$4-1)*31)</f>
        <v>9.0909090909090912E-2</v>
      </c>
      <c r="AA30" s="81">
        <f ca="1">OFFSET(Values!Z1086,($W$4-1)*30,($X$4-1)*31)</f>
        <v>0</v>
      </c>
      <c r="AB30" s="261">
        <f ca="1">OFFSET(Values!AA1086,($W$4-1)*30,($X$4-1)*31)</f>
        <v>0</v>
      </c>
      <c r="AC30" s="81">
        <f ca="1">OFFSET(Values!AB1086,($W$4-1)*30,($X$4-1)*31)</f>
        <v>0</v>
      </c>
      <c r="AD30" s="261">
        <f ca="1">OFFSET(Values!AC1086,($W$4-1)*30,($X$4-1)*31)</f>
        <v>0</v>
      </c>
      <c r="AE30" s="24">
        <f ca="1">OFFSET(Values!AD1086,($W$4-1)*30,($X$4-1)*31)</f>
        <v>18.879090909090909</v>
      </c>
      <c r="AF30" s="25">
        <f ca="1">OFFSET(Values!AE1086,($W$4-1)*30,($X$4-1)*31)</f>
        <v>28.307499999999997</v>
      </c>
      <c r="AG30" s="25">
        <f ca="1">OFFSET(Values!AF1086,($W$4-1)*30,($X$4-1)*31)</f>
        <v>32.857500000000002</v>
      </c>
    </row>
    <row r="31" spans="2:38" ht="12" customHeight="1" x14ac:dyDescent="0.35">
      <c r="B31" s="39">
        <v>0.75</v>
      </c>
      <c r="C31" s="263">
        <f ca="1">OFFSET(Values!C1087,($W$4-1)*30,($X$4-1)*31)</f>
        <v>6</v>
      </c>
      <c r="D31" s="266">
        <f t="shared" ca="1" si="0"/>
        <v>6</v>
      </c>
      <c r="E31" s="207">
        <f ca="1">OFFSET(Values!D1087,($W$4-1)*30,($X$4-1)*31)</f>
        <v>0</v>
      </c>
      <c r="F31" s="207">
        <f ca="1">OFFSET(Values!E1087,($W$4-1)*30,($X$4-1)*31)</f>
        <v>1</v>
      </c>
      <c r="G31" s="207">
        <f ca="1">OFFSET(Values!F1087,($W$4-1)*30,($X$4-1)*31)</f>
        <v>0</v>
      </c>
      <c r="H31" s="207">
        <f ca="1">OFFSET(Values!G1087,($W$4-1)*30,($X$4-1)*31)</f>
        <v>1</v>
      </c>
      <c r="I31" s="207">
        <f ca="1">OFFSET(Values!H1087,($W$4-1)*30,($X$4-1)*31)</f>
        <v>2</v>
      </c>
      <c r="J31" s="207">
        <f ca="1">OFFSET(Values!I1087,($W$4-1)*30,($X$4-1)*31)</f>
        <v>2</v>
      </c>
      <c r="K31" s="207">
        <f ca="1">OFFSET(Values!J1087,($W$4-1)*30,($X$4-1)*31)</f>
        <v>0</v>
      </c>
      <c r="L31" s="207">
        <f ca="1">OFFSET(Values!K1087,($W$4-1)*30,($X$4-1)*31)</f>
        <v>0</v>
      </c>
      <c r="M31" s="207">
        <f ca="1">OFFSET(Values!L1087,($W$4-1)*30,($X$4-1)*31)</f>
        <v>0</v>
      </c>
      <c r="N31" s="207">
        <f ca="1">OFFSET(Values!M1087,($W$4-1)*30,($X$4-1)*31)</f>
        <v>0</v>
      </c>
      <c r="O31" s="207">
        <f ca="1">OFFSET(Values!N1087,($W$4-1)*30,($X$4-1)*31)</f>
        <v>0</v>
      </c>
      <c r="P31" s="207">
        <f ca="1">OFFSET(Values!O1087,($W$4-1)*30,($X$4-1)*31)</f>
        <v>0</v>
      </c>
      <c r="Q31" s="207">
        <f ca="1">OFFSET(Values!P1087,($W$4-1)*30,($X$4-1)*31)</f>
        <v>0</v>
      </c>
      <c r="R31" s="207">
        <f ca="1">OFFSET(Values!Q1087,($W$4-1)*30,($X$4-1)*31)</f>
        <v>0</v>
      </c>
      <c r="S31" s="207">
        <f ca="1">OFFSET(Values!R1087,($W$4-1)*30,($X$4-1)*31)</f>
        <v>0</v>
      </c>
      <c r="T31" s="207">
        <f ca="1">OFFSET(Values!S1087,($W$4-1)*30,($X$4-1)*31)</f>
        <v>0</v>
      </c>
      <c r="U31" s="207">
        <f ca="1">OFFSET(Values!T1087,($W$4-1)*30,($X$4-1)*31)</f>
        <v>0</v>
      </c>
      <c r="V31" s="207">
        <f ca="1">OFFSET(Values!U1087,($W$4-1)*30,($X$4-1)*31)</f>
        <v>0</v>
      </c>
      <c r="W31" s="207">
        <f ca="1">OFFSET(Values!V1087,($W$4-1)*30,($X$4-1)*31)</f>
        <v>0</v>
      </c>
      <c r="X31" s="208">
        <f ca="1">OFFSET(Values!W1087,($W$4-1)*30,($X$4-1)*31)</f>
        <v>0</v>
      </c>
      <c r="Y31" s="81">
        <f ca="1">OFFSET(Values!X1087,($W$4-1)*30,($X$4-1)*31)</f>
        <v>2</v>
      </c>
      <c r="Z31" s="259">
        <f ca="1">OFFSET(Values!Y1087,($W$4-1)*30,($X$4-1)*31)</f>
        <v>0.33333333333333331</v>
      </c>
      <c r="AA31" s="81">
        <f ca="1">OFFSET(Values!Z1087,($W$4-1)*30,($X$4-1)*31)</f>
        <v>0</v>
      </c>
      <c r="AB31" s="261">
        <f ca="1">OFFSET(Values!AA1087,($W$4-1)*30,($X$4-1)*31)</f>
        <v>0</v>
      </c>
      <c r="AC31" s="81">
        <f ca="1">OFFSET(Values!AB1087,($W$4-1)*30,($X$4-1)*31)</f>
        <v>0</v>
      </c>
      <c r="AD31" s="261">
        <f ca="1">OFFSET(Values!AC1087,($W$4-1)*30,($X$4-1)*31)</f>
        <v>0</v>
      </c>
      <c r="AE31" s="24">
        <f ca="1">OFFSET(Values!AD1087,($W$4-1)*30,($X$4-1)*31)</f>
        <v>25.046666666666667</v>
      </c>
      <c r="AF31" s="25">
        <f ca="1">OFFSET(Values!AE1087,($W$4-1)*30,($X$4-1)*31)</f>
        <v>33.069000000000003</v>
      </c>
      <c r="AG31" s="25" t="str">
        <f ca="1">OFFSET(Values!AF1087,($W$4-1)*30,($X$4-1)*31)</f>
        <v>-</v>
      </c>
    </row>
    <row r="32" spans="2:38" ht="12" customHeight="1" x14ac:dyDescent="0.35">
      <c r="B32" s="39">
        <v>0.79166666666666663</v>
      </c>
      <c r="C32" s="263">
        <f ca="1">OFFSET(Values!C1088,($W$4-1)*30,($X$4-1)*31)</f>
        <v>15</v>
      </c>
      <c r="D32" s="266">
        <f t="shared" ca="1" si="0"/>
        <v>15</v>
      </c>
      <c r="E32" s="207">
        <f ca="1">OFFSET(Values!D1088,($W$4-1)*30,($X$4-1)*31)</f>
        <v>0</v>
      </c>
      <c r="F32" s="207">
        <f ca="1">OFFSET(Values!E1088,($W$4-1)*30,($X$4-1)*31)</f>
        <v>0</v>
      </c>
      <c r="G32" s="207">
        <f ca="1">OFFSET(Values!F1088,($W$4-1)*30,($X$4-1)*31)</f>
        <v>3</v>
      </c>
      <c r="H32" s="207">
        <f ca="1">OFFSET(Values!G1088,($W$4-1)*30,($X$4-1)*31)</f>
        <v>5</v>
      </c>
      <c r="I32" s="207">
        <f ca="1">OFFSET(Values!H1088,($W$4-1)*30,($X$4-1)*31)</f>
        <v>2</v>
      </c>
      <c r="J32" s="207">
        <f ca="1">OFFSET(Values!I1088,($W$4-1)*30,($X$4-1)*31)</f>
        <v>5</v>
      </c>
      <c r="K32" s="207">
        <f ca="1">OFFSET(Values!J1088,($W$4-1)*30,($X$4-1)*31)</f>
        <v>0</v>
      </c>
      <c r="L32" s="207">
        <f ca="1">OFFSET(Values!K1088,($W$4-1)*30,($X$4-1)*31)</f>
        <v>0</v>
      </c>
      <c r="M32" s="207">
        <f ca="1">OFFSET(Values!L1088,($W$4-1)*30,($X$4-1)*31)</f>
        <v>0</v>
      </c>
      <c r="N32" s="207">
        <f ca="1">OFFSET(Values!M1088,($W$4-1)*30,($X$4-1)*31)</f>
        <v>0</v>
      </c>
      <c r="O32" s="207">
        <f ca="1">OFFSET(Values!N1088,($W$4-1)*30,($X$4-1)*31)</f>
        <v>0</v>
      </c>
      <c r="P32" s="207">
        <f ca="1">OFFSET(Values!O1088,($W$4-1)*30,($X$4-1)*31)</f>
        <v>0</v>
      </c>
      <c r="Q32" s="207">
        <f ca="1">OFFSET(Values!P1088,($W$4-1)*30,($X$4-1)*31)</f>
        <v>0</v>
      </c>
      <c r="R32" s="207">
        <f ca="1">OFFSET(Values!Q1088,($W$4-1)*30,($X$4-1)*31)</f>
        <v>0</v>
      </c>
      <c r="S32" s="207">
        <f ca="1">OFFSET(Values!R1088,($W$4-1)*30,($X$4-1)*31)</f>
        <v>0</v>
      </c>
      <c r="T32" s="207">
        <f ca="1">OFFSET(Values!S1088,($W$4-1)*30,($X$4-1)*31)</f>
        <v>0</v>
      </c>
      <c r="U32" s="207">
        <f ca="1">OFFSET(Values!T1088,($W$4-1)*30,($X$4-1)*31)</f>
        <v>0</v>
      </c>
      <c r="V32" s="207">
        <f ca="1">OFFSET(Values!U1088,($W$4-1)*30,($X$4-1)*31)</f>
        <v>0</v>
      </c>
      <c r="W32" s="207">
        <f ca="1">OFFSET(Values!V1088,($W$4-1)*30,($X$4-1)*31)</f>
        <v>0</v>
      </c>
      <c r="X32" s="208">
        <f ca="1">OFFSET(Values!W1088,($W$4-1)*30,($X$4-1)*31)</f>
        <v>0</v>
      </c>
      <c r="Y32" s="81">
        <f ca="1">OFFSET(Values!X1088,($W$4-1)*30,($X$4-1)*31)</f>
        <v>5</v>
      </c>
      <c r="Z32" s="259">
        <f ca="1">OFFSET(Values!Y1088,($W$4-1)*30,($X$4-1)*31)</f>
        <v>0.33333333333333331</v>
      </c>
      <c r="AA32" s="81">
        <f ca="1">OFFSET(Values!Z1088,($W$4-1)*30,($X$4-1)*31)</f>
        <v>0</v>
      </c>
      <c r="AB32" s="261">
        <f ca="1">OFFSET(Values!AA1088,($W$4-1)*30,($X$4-1)*31)</f>
        <v>0</v>
      </c>
      <c r="AC32" s="81">
        <f ca="1">OFFSET(Values!AB1088,($W$4-1)*30,($X$4-1)*31)</f>
        <v>0</v>
      </c>
      <c r="AD32" s="261">
        <f ca="1">OFFSET(Values!AC1088,($W$4-1)*30,($X$4-1)*31)</f>
        <v>0</v>
      </c>
      <c r="AE32" s="24">
        <f ca="1">OFFSET(Values!AD1088,($W$4-1)*30,($X$4-1)*31)</f>
        <v>26.119333333333334</v>
      </c>
      <c r="AF32" s="25">
        <f ca="1">OFFSET(Values!AE1088,($W$4-1)*30,($X$4-1)*31)</f>
        <v>33.328000000000003</v>
      </c>
      <c r="AG32" s="25" t="str">
        <f ca="1">OFFSET(Values!AF1088,($W$4-1)*30,($X$4-1)*31)</f>
        <v>-</v>
      </c>
    </row>
    <row r="33" spans="2:41" ht="12" customHeight="1" x14ac:dyDescent="0.35">
      <c r="B33" s="39">
        <v>0.83333333333333304</v>
      </c>
      <c r="C33" s="263">
        <f ca="1">OFFSET(Values!C1089,($W$4-1)*30,($X$4-1)*31)</f>
        <v>7</v>
      </c>
      <c r="D33" s="266">
        <f t="shared" ca="1" si="0"/>
        <v>7</v>
      </c>
      <c r="E33" s="207">
        <f ca="1">OFFSET(Values!D1089,($W$4-1)*30,($X$4-1)*31)</f>
        <v>0</v>
      </c>
      <c r="F33" s="207">
        <f ca="1">OFFSET(Values!E1089,($W$4-1)*30,($X$4-1)*31)</f>
        <v>0</v>
      </c>
      <c r="G33" s="207">
        <f ca="1">OFFSET(Values!F1089,($W$4-1)*30,($X$4-1)*31)</f>
        <v>0</v>
      </c>
      <c r="H33" s="207">
        <f ca="1">OFFSET(Values!G1089,($W$4-1)*30,($X$4-1)*31)</f>
        <v>1</v>
      </c>
      <c r="I33" s="207">
        <f ca="1">OFFSET(Values!H1089,($W$4-1)*30,($X$4-1)*31)</f>
        <v>3</v>
      </c>
      <c r="J33" s="207">
        <f ca="1">OFFSET(Values!I1089,($W$4-1)*30,($X$4-1)*31)</f>
        <v>2</v>
      </c>
      <c r="K33" s="207">
        <f ca="1">OFFSET(Values!J1089,($W$4-1)*30,($X$4-1)*31)</f>
        <v>1</v>
      </c>
      <c r="L33" s="207">
        <f ca="1">OFFSET(Values!K1089,($W$4-1)*30,($X$4-1)*31)</f>
        <v>0</v>
      </c>
      <c r="M33" s="207">
        <f ca="1">OFFSET(Values!L1089,($W$4-1)*30,($X$4-1)*31)</f>
        <v>0</v>
      </c>
      <c r="N33" s="207">
        <f ca="1">OFFSET(Values!M1089,($W$4-1)*30,($X$4-1)*31)</f>
        <v>0</v>
      </c>
      <c r="O33" s="207">
        <f ca="1">OFFSET(Values!N1089,($W$4-1)*30,($X$4-1)*31)</f>
        <v>0</v>
      </c>
      <c r="P33" s="207">
        <f ca="1">OFFSET(Values!O1089,($W$4-1)*30,($X$4-1)*31)</f>
        <v>0</v>
      </c>
      <c r="Q33" s="207">
        <f ca="1">OFFSET(Values!P1089,($W$4-1)*30,($X$4-1)*31)</f>
        <v>0</v>
      </c>
      <c r="R33" s="207">
        <f ca="1">OFFSET(Values!Q1089,($W$4-1)*30,($X$4-1)*31)</f>
        <v>0</v>
      </c>
      <c r="S33" s="207">
        <f ca="1">OFFSET(Values!R1089,($W$4-1)*30,($X$4-1)*31)</f>
        <v>0</v>
      </c>
      <c r="T33" s="207">
        <f ca="1">OFFSET(Values!S1089,($W$4-1)*30,($X$4-1)*31)</f>
        <v>0</v>
      </c>
      <c r="U33" s="207">
        <f ca="1">OFFSET(Values!T1089,($W$4-1)*30,($X$4-1)*31)</f>
        <v>0</v>
      </c>
      <c r="V33" s="207">
        <f ca="1">OFFSET(Values!U1089,($W$4-1)*30,($X$4-1)*31)</f>
        <v>0</v>
      </c>
      <c r="W33" s="207">
        <f ca="1">OFFSET(Values!V1089,($W$4-1)*30,($X$4-1)*31)</f>
        <v>0</v>
      </c>
      <c r="X33" s="208">
        <f ca="1">OFFSET(Values!W1089,($W$4-1)*30,($X$4-1)*31)</f>
        <v>0</v>
      </c>
      <c r="Y33" s="81">
        <f ca="1">OFFSET(Values!X1089,($W$4-1)*30,($X$4-1)*31)</f>
        <v>3</v>
      </c>
      <c r="Z33" s="259">
        <f ca="1">OFFSET(Values!Y1089,($W$4-1)*30,($X$4-1)*31)</f>
        <v>0.42857142857142855</v>
      </c>
      <c r="AA33" s="81">
        <f ca="1">OFFSET(Values!Z1089,($W$4-1)*30,($X$4-1)*31)</f>
        <v>1</v>
      </c>
      <c r="AB33" s="261">
        <f ca="1">OFFSET(Values!AA1089,($W$4-1)*30,($X$4-1)*31)</f>
        <v>0.14285714285714285</v>
      </c>
      <c r="AC33" s="81">
        <f ca="1">OFFSET(Values!AB1089,($W$4-1)*30,($X$4-1)*31)</f>
        <v>0</v>
      </c>
      <c r="AD33" s="261">
        <f ca="1">OFFSET(Values!AC1089,($W$4-1)*30,($X$4-1)*31)</f>
        <v>0</v>
      </c>
      <c r="AE33" s="24">
        <f ca="1">OFFSET(Values!AD1089,($W$4-1)*30,($X$4-1)*31)</f>
        <v>29.668571428571425</v>
      </c>
      <c r="AF33" s="25">
        <f ca="1">OFFSET(Values!AE1089,($W$4-1)*30,($X$4-1)*31)</f>
        <v>36.99</v>
      </c>
      <c r="AG33" s="25" t="str">
        <f ca="1">OFFSET(Values!AF1089,($W$4-1)*30,($X$4-1)*31)</f>
        <v>-</v>
      </c>
    </row>
    <row r="34" spans="2:41" ht="12" customHeight="1" x14ac:dyDescent="0.35">
      <c r="B34" s="39">
        <v>0.875</v>
      </c>
      <c r="C34" s="263">
        <f ca="1">OFFSET(Values!C1090,($W$4-1)*30,($X$4-1)*31)</f>
        <v>4</v>
      </c>
      <c r="D34" s="266">
        <f t="shared" ca="1" si="0"/>
        <v>4</v>
      </c>
      <c r="E34" s="207">
        <f ca="1">OFFSET(Values!D1090,($W$4-1)*30,($X$4-1)*31)</f>
        <v>0</v>
      </c>
      <c r="F34" s="207">
        <f ca="1">OFFSET(Values!E1090,($W$4-1)*30,($X$4-1)*31)</f>
        <v>1</v>
      </c>
      <c r="G34" s="207">
        <f ca="1">OFFSET(Values!F1090,($W$4-1)*30,($X$4-1)*31)</f>
        <v>1</v>
      </c>
      <c r="H34" s="207">
        <f ca="1">OFFSET(Values!G1090,($W$4-1)*30,($X$4-1)*31)</f>
        <v>1</v>
      </c>
      <c r="I34" s="207">
        <f ca="1">OFFSET(Values!H1090,($W$4-1)*30,($X$4-1)*31)</f>
        <v>0</v>
      </c>
      <c r="J34" s="207">
        <f ca="1">OFFSET(Values!I1090,($W$4-1)*30,($X$4-1)*31)</f>
        <v>1</v>
      </c>
      <c r="K34" s="207">
        <f ca="1">OFFSET(Values!J1090,($W$4-1)*30,($X$4-1)*31)</f>
        <v>0</v>
      </c>
      <c r="L34" s="207">
        <f ca="1">OFFSET(Values!K1090,($W$4-1)*30,($X$4-1)*31)</f>
        <v>0</v>
      </c>
      <c r="M34" s="207">
        <f ca="1">OFFSET(Values!L1090,($W$4-1)*30,($X$4-1)*31)</f>
        <v>0</v>
      </c>
      <c r="N34" s="207">
        <f ca="1">OFFSET(Values!M1090,($W$4-1)*30,($X$4-1)*31)</f>
        <v>0</v>
      </c>
      <c r="O34" s="207">
        <f ca="1">OFFSET(Values!N1090,($W$4-1)*30,($X$4-1)*31)</f>
        <v>0</v>
      </c>
      <c r="P34" s="207">
        <f ca="1">OFFSET(Values!O1090,($W$4-1)*30,($X$4-1)*31)</f>
        <v>0</v>
      </c>
      <c r="Q34" s="207">
        <f ca="1">OFFSET(Values!P1090,($W$4-1)*30,($X$4-1)*31)</f>
        <v>0</v>
      </c>
      <c r="R34" s="207">
        <f ca="1">OFFSET(Values!Q1090,($W$4-1)*30,($X$4-1)*31)</f>
        <v>0</v>
      </c>
      <c r="S34" s="207">
        <f ca="1">OFFSET(Values!R1090,($W$4-1)*30,($X$4-1)*31)</f>
        <v>0</v>
      </c>
      <c r="T34" s="207">
        <f ca="1">OFFSET(Values!S1090,($W$4-1)*30,($X$4-1)*31)</f>
        <v>0</v>
      </c>
      <c r="U34" s="207">
        <f ca="1">OFFSET(Values!T1090,($W$4-1)*30,($X$4-1)*31)</f>
        <v>0</v>
      </c>
      <c r="V34" s="207">
        <f ca="1">OFFSET(Values!U1090,($W$4-1)*30,($X$4-1)*31)</f>
        <v>0</v>
      </c>
      <c r="W34" s="207">
        <f ca="1">OFFSET(Values!V1090,($W$4-1)*30,($X$4-1)*31)</f>
        <v>0</v>
      </c>
      <c r="X34" s="208">
        <f ca="1">OFFSET(Values!W1090,($W$4-1)*30,($X$4-1)*31)</f>
        <v>0</v>
      </c>
      <c r="Y34" s="81">
        <f ca="1">OFFSET(Values!X1090,($W$4-1)*30,($X$4-1)*31)</f>
        <v>1</v>
      </c>
      <c r="Z34" s="259">
        <f ca="1">OFFSET(Values!Y1090,($W$4-1)*30,($X$4-1)*31)</f>
        <v>0.25</v>
      </c>
      <c r="AA34" s="81">
        <f ca="1">OFFSET(Values!Z1090,($W$4-1)*30,($X$4-1)*31)</f>
        <v>0</v>
      </c>
      <c r="AB34" s="261">
        <f ca="1">OFFSET(Values!AA1090,($W$4-1)*30,($X$4-1)*31)</f>
        <v>0</v>
      </c>
      <c r="AC34" s="81">
        <f ca="1">OFFSET(Values!AB1090,($W$4-1)*30,($X$4-1)*31)</f>
        <v>0</v>
      </c>
      <c r="AD34" s="261">
        <f ca="1">OFFSET(Values!AC1090,($W$4-1)*30,($X$4-1)*31)</f>
        <v>0</v>
      </c>
      <c r="AE34" s="24">
        <f ca="1">OFFSET(Values!AD1090,($W$4-1)*30,($X$4-1)*31)</f>
        <v>21.439999999999998</v>
      </c>
      <c r="AF34" s="25" t="str">
        <f ca="1">OFFSET(Values!AE1090,($W$4-1)*30,($X$4-1)*31)</f>
        <v>-</v>
      </c>
      <c r="AG34" s="25" t="str">
        <f ca="1">OFFSET(Values!AF1090,($W$4-1)*30,($X$4-1)*31)</f>
        <v>-</v>
      </c>
    </row>
    <row r="35" spans="2:41" ht="12" customHeight="1" x14ac:dyDescent="0.35">
      <c r="B35" s="39">
        <v>0.91666666666666663</v>
      </c>
      <c r="C35" s="263">
        <f ca="1">OFFSET(Values!C1091,($W$4-1)*30,($X$4-1)*31)</f>
        <v>4</v>
      </c>
      <c r="D35" s="266">
        <f t="shared" ca="1" si="0"/>
        <v>4</v>
      </c>
      <c r="E35" s="207">
        <f ca="1">OFFSET(Values!D1091,($W$4-1)*30,($X$4-1)*31)</f>
        <v>0</v>
      </c>
      <c r="F35" s="207">
        <f ca="1">OFFSET(Values!E1091,($W$4-1)*30,($X$4-1)*31)</f>
        <v>0</v>
      </c>
      <c r="G35" s="207">
        <f ca="1">OFFSET(Values!F1091,($W$4-1)*30,($X$4-1)*31)</f>
        <v>0</v>
      </c>
      <c r="H35" s="207">
        <f ca="1">OFFSET(Values!G1091,($W$4-1)*30,($X$4-1)*31)</f>
        <v>2</v>
      </c>
      <c r="I35" s="207">
        <f ca="1">OFFSET(Values!H1091,($W$4-1)*30,($X$4-1)*31)</f>
        <v>1</v>
      </c>
      <c r="J35" s="207">
        <f ca="1">OFFSET(Values!I1091,($W$4-1)*30,($X$4-1)*31)</f>
        <v>0</v>
      </c>
      <c r="K35" s="207">
        <f ca="1">OFFSET(Values!J1091,($W$4-1)*30,($X$4-1)*31)</f>
        <v>1</v>
      </c>
      <c r="L35" s="207">
        <f ca="1">OFFSET(Values!K1091,($W$4-1)*30,($X$4-1)*31)</f>
        <v>0</v>
      </c>
      <c r="M35" s="207">
        <f ca="1">OFFSET(Values!L1091,($W$4-1)*30,($X$4-1)*31)</f>
        <v>0</v>
      </c>
      <c r="N35" s="207">
        <f ca="1">OFFSET(Values!M1091,($W$4-1)*30,($X$4-1)*31)</f>
        <v>0</v>
      </c>
      <c r="O35" s="207">
        <f ca="1">OFFSET(Values!N1091,($W$4-1)*30,($X$4-1)*31)</f>
        <v>0</v>
      </c>
      <c r="P35" s="207">
        <f ca="1">OFFSET(Values!O1091,($W$4-1)*30,($X$4-1)*31)</f>
        <v>0</v>
      </c>
      <c r="Q35" s="207">
        <f ca="1">OFFSET(Values!P1091,($W$4-1)*30,($X$4-1)*31)</f>
        <v>0</v>
      </c>
      <c r="R35" s="207">
        <f ca="1">OFFSET(Values!Q1091,($W$4-1)*30,($X$4-1)*31)</f>
        <v>0</v>
      </c>
      <c r="S35" s="207">
        <f ca="1">OFFSET(Values!R1091,($W$4-1)*30,($X$4-1)*31)</f>
        <v>0</v>
      </c>
      <c r="T35" s="207">
        <f ca="1">OFFSET(Values!S1091,($W$4-1)*30,($X$4-1)*31)</f>
        <v>0</v>
      </c>
      <c r="U35" s="207">
        <f ca="1">OFFSET(Values!T1091,($W$4-1)*30,($X$4-1)*31)</f>
        <v>0</v>
      </c>
      <c r="V35" s="207">
        <f ca="1">OFFSET(Values!U1091,($W$4-1)*30,($X$4-1)*31)</f>
        <v>0</v>
      </c>
      <c r="W35" s="207">
        <f ca="1">OFFSET(Values!V1091,($W$4-1)*30,($X$4-1)*31)</f>
        <v>0</v>
      </c>
      <c r="X35" s="208">
        <f ca="1">OFFSET(Values!W1091,($W$4-1)*30,($X$4-1)*31)</f>
        <v>0</v>
      </c>
      <c r="Y35" s="81">
        <f ca="1">OFFSET(Values!X1091,($W$4-1)*30,($X$4-1)*31)</f>
        <v>1</v>
      </c>
      <c r="Z35" s="259">
        <f ca="1">OFFSET(Values!Y1091,($W$4-1)*30,($X$4-1)*31)</f>
        <v>0.25</v>
      </c>
      <c r="AA35" s="81">
        <f ca="1">OFFSET(Values!Z1091,($W$4-1)*30,($X$4-1)*31)</f>
        <v>1</v>
      </c>
      <c r="AB35" s="261">
        <f ca="1">OFFSET(Values!AA1091,($W$4-1)*30,($X$4-1)*31)</f>
        <v>0.25</v>
      </c>
      <c r="AC35" s="81">
        <f ca="1">OFFSET(Values!AB1091,($W$4-1)*30,($X$4-1)*31)</f>
        <v>0</v>
      </c>
      <c r="AD35" s="261">
        <f ca="1">OFFSET(Values!AC1091,($W$4-1)*30,($X$4-1)*31)</f>
        <v>0</v>
      </c>
      <c r="AE35" s="24">
        <f ca="1">OFFSET(Values!AD1091,($W$4-1)*30,($X$4-1)*31)</f>
        <v>27.0625</v>
      </c>
      <c r="AF35" s="25" t="str">
        <f ca="1">OFFSET(Values!AE1091,($W$4-1)*30,($X$4-1)*31)</f>
        <v>-</v>
      </c>
      <c r="AG35" s="25" t="str">
        <f ca="1">OFFSET(Values!AF1091,($W$4-1)*30,($X$4-1)*31)</f>
        <v>-</v>
      </c>
    </row>
    <row r="36" spans="2:41" ht="12" customHeight="1" x14ac:dyDescent="0.35">
      <c r="B36" s="39">
        <v>0.95833333333333304</v>
      </c>
      <c r="C36" s="264">
        <f ca="1">OFFSET(Values!C1092,($W$4-1)*30,($X$4-1)*31)</f>
        <v>0</v>
      </c>
      <c r="D36" s="267">
        <f t="shared" ca="1" si="0"/>
        <v>0</v>
      </c>
      <c r="E36" s="209">
        <f ca="1">OFFSET(Values!D1092,($W$4-1)*30,($X$4-1)*31)</f>
        <v>0</v>
      </c>
      <c r="F36" s="209">
        <f ca="1">OFFSET(Values!E1092,($W$4-1)*30,($X$4-1)*31)</f>
        <v>0</v>
      </c>
      <c r="G36" s="209">
        <f ca="1">OFFSET(Values!F1092,($W$4-1)*30,($X$4-1)*31)</f>
        <v>0</v>
      </c>
      <c r="H36" s="209">
        <f ca="1">OFFSET(Values!G1092,($W$4-1)*30,($X$4-1)*31)</f>
        <v>0</v>
      </c>
      <c r="I36" s="209">
        <f ca="1">OFFSET(Values!H1092,($W$4-1)*30,($X$4-1)*31)</f>
        <v>0</v>
      </c>
      <c r="J36" s="209">
        <f ca="1">OFFSET(Values!I1092,($W$4-1)*30,($X$4-1)*31)</f>
        <v>0</v>
      </c>
      <c r="K36" s="209">
        <f ca="1">OFFSET(Values!J1092,($W$4-1)*30,($X$4-1)*31)</f>
        <v>0</v>
      </c>
      <c r="L36" s="209">
        <f ca="1">OFFSET(Values!K1092,($W$4-1)*30,($X$4-1)*31)</f>
        <v>0</v>
      </c>
      <c r="M36" s="209">
        <f ca="1">OFFSET(Values!L1092,($W$4-1)*30,($X$4-1)*31)</f>
        <v>0</v>
      </c>
      <c r="N36" s="209">
        <f ca="1">OFFSET(Values!M1092,($W$4-1)*30,($X$4-1)*31)</f>
        <v>0</v>
      </c>
      <c r="O36" s="209">
        <f ca="1">OFFSET(Values!N1092,($W$4-1)*30,($X$4-1)*31)</f>
        <v>0</v>
      </c>
      <c r="P36" s="209">
        <f ca="1">OFFSET(Values!O1092,($W$4-1)*30,($X$4-1)*31)</f>
        <v>0</v>
      </c>
      <c r="Q36" s="209">
        <f ca="1">OFFSET(Values!P1092,($W$4-1)*30,($X$4-1)*31)</f>
        <v>0</v>
      </c>
      <c r="R36" s="209">
        <f ca="1">OFFSET(Values!Q1092,($W$4-1)*30,($X$4-1)*31)</f>
        <v>0</v>
      </c>
      <c r="S36" s="209">
        <f ca="1">OFFSET(Values!R1092,($W$4-1)*30,($X$4-1)*31)</f>
        <v>0</v>
      </c>
      <c r="T36" s="209">
        <f ca="1">OFFSET(Values!S1092,($W$4-1)*30,($X$4-1)*31)</f>
        <v>0</v>
      </c>
      <c r="U36" s="209">
        <f ca="1">OFFSET(Values!T1092,($W$4-1)*30,($X$4-1)*31)</f>
        <v>0</v>
      </c>
      <c r="V36" s="209">
        <f ca="1">OFFSET(Values!U1092,($W$4-1)*30,($X$4-1)*31)</f>
        <v>0</v>
      </c>
      <c r="W36" s="209">
        <f ca="1">OFFSET(Values!V1092,($W$4-1)*30,($X$4-1)*31)</f>
        <v>0</v>
      </c>
      <c r="X36" s="210">
        <f ca="1">OFFSET(Values!W1092,($W$4-1)*30,($X$4-1)*31)</f>
        <v>0</v>
      </c>
      <c r="Y36" s="81">
        <f ca="1">OFFSET(Values!X1092,($W$4-1)*30,($X$4-1)*31)</f>
        <v>0</v>
      </c>
      <c r="Z36" s="259" t="str">
        <f ca="1">OFFSET(Values!Y1092,($W$4-1)*30,($X$4-1)*31)</f>
        <v>-</v>
      </c>
      <c r="AA36" s="81">
        <f ca="1">OFFSET(Values!Z1092,($W$4-1)*30,($X$4-1)*31)</f>
        <v>0</v>
      </c>
      <c r="AB36" s="261" t="str">
        <f ca="1">OFFSET(Values!AA1092,($W$4-1)*30,($X$4-1)*31)</f>
        <v>-</v>
      </c>
      <c r="AC36" s="81">
        <f ca="1">OFFSET(Values!AB1092,($W$4-1)*30,($X$4-1)*31)</f>
        <v>0</v>
      </c>
      <c r="AD36" s="261" t="str">
        <f ca="1">OFFSET(Values!AC1092,($W$4-1)*30,($X$4-1)*31)</f>
        <v>-</v>
      </c>
      <c r="AE36" s="24" t="str">
        <f ca="1">OFFSET(Values!AD1092,($W$4-1)*30,($X$4-1)*31)</f>
        <v>-</v>
      </c>
      <c r="AF36" s="25" t="str">
        <f ca="1">OFFSET(Values!AE1092,($W$4-1)*30,($X$4-1)*31)</f>
        <v>-</v>
      </c>
      <c r="AG36" s="25" t="str">
        <f ca="1">OFFSET(Values!AF1092,($W$4-1)*30,($X$4-1)*31)</f>
        <v>-</v>
      </c>
    </row>
    <row r="37" spans="2:41" ht="12" customHeight="1" x14ac:dyDescent="0.35">
      <c r="B37" s="279" t="s">
        <v>35</v>
      </c>
      <c r="C37" s="451">
        <f ca="1">OFFSET(Values!C1093,($W$4-1)*30,($X$4-1)*31)</f>
        <v>512</v>
      </c>
      <c r="D37" s="452"/>
      <c r="E37" s="299">
        <f ca="1">OFFSET(Values!D1093,($W$4-1)*30,($X$4-1)*31)</f>
        <v>16</v>
      </c>
      <c r="F37" s="299">
        <f ca="1">OFFSET(Values!E1093,($W$4-1)*30,($X$4-1)*31)</f>
        <v>98</v>
      </c>
      <c r="G37" s="299">
        <f ca="1">OFFSET(Values!F1093,($W$4-1)*30,($X$4-1)*31)</f>
        <v>85</v>
      </c>
      <c r="H37" s="299">
        <f ca="1">OFFSET(Values!G1093,($W$4-1)*30,($X$4-1)*31)</f>
        <v>86</v>
      </c>
      <c r="I37" s="299">
        <f ca="1">OFFSET(Values!H1093,($W$4-1)*30,($X$4-1)*31)</f>
        <v>113</v>
      </c>
      <c r="J37" s="299">
        <f ca="1">OFFSET(Values!I1093,($W$4-1)*30,($X$4-1)*31)</f>
        <v>92</v>
      </c>
      <c r="K37" s="299">
        <f ca="1">OFFSET(Values!J1093,($W$4-1)*30,($X$4-1)*31)</f>
        <v>18</v>
      </c>
      <c r="L37" s="299">
        <f ca="1">OFFSET(Values!K1093,($W$4-1)*30,($X$4-1)*31)</f>
        <v>3</v>
      </c>
      <c r="M37" s="299">
        <f ca="1">OFFSET(Values!L1093,($W$4-1)*30,($X$4-1)*31)</f>
        <v>0</v>
      </c>
      <c r="N37" s="299">
        <f ca="1">OFFSET(Values!M1093,($W$4-1)*30,($X$4-1)*31)</f>
        <v>1</v>
      </c>
      <c r="O37" s="299">
        <f ca="1">OFFSET(Values!N1093,($W$4-1)*30,($X$4-1)*31)</f>
        <v>0</v>
      </c>
      <c r="P37" s="299">
        <f ca="1">OFFSET(Values!O1093,($W$4-1)*30,($X$4-1)*31)</f>
        <v>0</v>
      </c>
      <c r="Q37" s="299">
        <f ca="1">OFFSET(Values!P1093,($W$4-1)*30,($X$4-1)*31)</f>
        <v>0</v>
      </c>
      <c r="R37" s="299">
        <f ca="1">OFFSET(Values!Q1093,($W$4-1)*30,($X$4-1)*31)</f>
        <v>0</v>
      </c>
      <c r="S37" s="299">
        <f ca="1">OFFSET(Values!R1093,($W$4-1)*30,($X$4-1)*31)</f>
        <v>0</v>
      </c>
      <c r="T37" s="299">
        <f ca="1">OFFSET(Values!S1093,($W$4-1)*30,($X$4-1)*31)</f>
        <v>0</v>
      </c>
      <c r="U37" s="299">
        <f ca="1">OFFSET(Values!T1093,($W$4-1)*30,($X$4-1)*31)</f>
        <v>0</v>
      </c>
      <c r="V37" s="299">
        <f ca="1">OFFSET(Values!U1093,($W$4-1)*30,($X$4-1)*31)</f>
        <v>0</v>
      </c>
      <c r="W37" s="299">
        <f ca="1">OFFSET(Values!V1093,($W$4-1)*30,($X$4-1)*31)</f>
        <v>0</v>
      </c>
      <c r="X37" s="300">
        <f ca="1">OFFSET(Values!W1093,($W$4-1)*30,($X$4-1)*31)</f>
        <v>0</v>
      </c>
      <c r="Y37" s="283">
        <f ca="1">OFFSET(Values!X1093,($W$4-1)*30,($X$4-1)*31)</f>
        <v>114</v>
      </c>
      <c r="Z37" s="307">
        <f ca="1">OFFSET(Values!Y1093,($W$4-1)*30,($X$4-1)*31)</f>
        <v>0.22265625</v>
      </c>
      <c r="AA37" s="283">
        <f ca="1">OFFSET(Values!Z1093,($W$4-1)*30,($X$4-1)*31)</f>
        <v>21</v>
      </c>
      <c r="AB37" s="307">
        <f ca="1">OFFSET(Values!AA1093,($W$4-1)*30,($X$4-1)*31)</f>
        <v>4.1015625E-2</v>
      </c>
      <c r="AC37" s="283">
        <f ca="1">OFFSET(Values!AB1093,($W$4-1)*30,($X$4-1)*31)</f>
        <v>1</v>
      </c>
      <c r="AD37" s="307">
        <f ca="1">OFFSET(Values!AC1093,($W$4-1)*30,($X$4-1)*31)</f>
        <v>1.953125E-3</v>
      </c>
      <c r="AE37" s="308">
        <f ca="1">OFFSET(Values!AD1093,($W$4-1)*30,($X$4-1)*31)</f>
        <v>22.925390624999995</v>
      </c>
      <c r="AF37" s="308">
        <f ca="1">OFFSET(Values!AE1093,($W$4-1)*30,($X$4-1)*31)</f>
        <v>31.711500000000001</v>
      </c>
      <c r="AG37" s="308">
        <f ca="1">OFFSET(Values!AF1093,($W$4-1)*30,($X$4-1)*31)</f>
        <v>34.843500000000006</v>
      </c>
      <c r="AN37" s="20">
        <v>0.29166666666666669</v>
      </c>
      <c r="AO37" s="20">
        <v>0.79166666666666663</v>
      </c>
    </row>
    <row r="38" spans="2:41" ht="12" customHeight="1" x14ac:dyDescent="0.35">
      <c r="B38" s="284" t="s">
        <v>36</v>
      </c>
      <c r="C38" s="453">
        <f ca="1">OFFSET(Values!C1094,($W$4-1)*30,($X$4-1)*31)</f>
        <v>550</v>
      </c>
      <c r="D38" s="454"/>
      <c r="E38" s="301">
        <f ca="1">OFFSET(Values!D1094,($W$4-1)*30,($X$4-1)*31)</f>
        <v>16</v>
      </c>
      <c r="F38" s="301">
        <f ca="1">OFFSET(Values!E1094,($W$4-1)*30,($X$4-1)*31)</f>
        <v>103</v>
      </c>
      <c r="G38" s="301">
        <f ca="1">OFFSET(Values!F1094,($W$4-1)*30,($X$4-1)*31)</f>
        <v>93</v>
      </c>
      <c r="H38" s="301">
        <f ca="1">OFFSET(Values!G1094,($W$4-1)*30,($X$4-1)*31)</f>
        <v>96</v>
      </c>
      <c r="I38" s="301">
        <f ca="1">OFFSET(Values!H1094,($W$4-1)*30,($X$4-1)*31)</f>
        <v>119</v>
      </c>
      <c r="J38" s="301">
        <f ca="1">OFFSET(Values!I1094,($W$4-1)*30,($X$4-1)*31)</f>
        <v>100</v>
      </c>
      <c r="K38" s="301">
        <f ca="1">OFFSET(Values!J1094,($W$4-1)*30,($X$4-1)*31)</f>
        <v>19</v>
      </c>
      <c r="L38" s="301">
        <f ca="1">OFFSET(Values!K1094,($W$4-1)*30,($X$4-1)*31)</f>
        <v>3</v>
      </c>
      <c r="M38" s="301">
        <f ca="1">OFFSET(Values!L1094,($W$4-1)*30,($X$4-1)*31)</f>
        <v>0</v>
      </c>
      <c r="N38" s="301">
        <f ca="1">OFFSET(Values!M1094,($W$4-1)*30,($X$4-1)*31)</f>
        <v>1</v>
      </c>
      <c r="O38" s="301">
        <f ca="1">OFFSET(Values!N1094,($W$4-1)*30,($X$4-1)*31)</f>
        <v>0</v>
      </c>
      <c r="P38" s="301">
        <f ca="1">OFFSET(Values!O1094,($W$4-1)*30,($X$4-1)*31)</f>
        <v>0</v>
      </c>
      <c r="Q38" s="301">
        <f ca="1">OFFSET(Values!P1094,($W$4-1)*30,($X$4-1)*31)</f>
        <v>0</v>
      </c>
      <c r="R38" s="301">
        <f ca="1">OFFSET(Values!Q1094,($W$4-1)*30,($X$4-1)*31)</f>
        <v>0</v>
      </c>
      <c r="S38" s="301">
        <f ca="1">OFFSET(Values!R1094,($W$4-1)*30,($X$4-1)*31)</f>
        <v>0</v>
      </c>
      <c r="T38" s="301">
        <f ca="1">OFFSET(Values!S1094,($W$4-1)*30,($X$4-1)*31)</f>
        <v>0</v>
      </c>
      <c r="U38" s="301">
        <f ca="1">OFFSET(Values!T1094,($W$4-1)*30,($X$4-1)*31)</f>
        <v>0</v>
      </c>
      <c r="V38" s="301">
        <f ca="1">OFFSET(Values!U1094,($W$4-1)*30,($X$4-1)*31)</f>
        <v>0</v>
      </c>
      <c r="W38" s="301">
        <f ca="1">OFFSET(Values!V1094,($W$4-1)*30,($X$4-1)*31)</f>
        <v>0</v>
      </c>
      <c r="X38" s="302">
        <f ca="1">OFFSET(Values!W1094,($W$4-1)*30,($X$4-1)*31)</f>
        <v>0</v>
      </c>
      <c r="Y38" s="288">
        <f ca="1">OFFSET(Values!X1094,($W$4-1)*30,($X$4-1)*31)</f>
        <v>123</v>
      </c>
      <c r="Z38" s="309">
        <f ca="1">OFFSET(Values!Y1094,($W$4-1)*30,($X$4-1)*31)</f>
        <v>0.22363636363636363</v>
      </c>
      <c r="AA38" s="288">
        <f ca="1">OFFSET(Values!Z1094,($W$4-1)*30,($X$4-1)*31)</f>
        <v>22</v>
      </c>
      <c r="AB38" s="309">
        <f ca="1">OFFSET(Values!AA1094,($W$4-1)*30,($X$4-1)*31)</f>
        <v>0.04</v>
      </c>
      <c r="AC38" s="288">
        <f ca="1">OFFSET(Values!AB1094,($W$4-1)*30,($X$4-1)*31)</f>
        <v>1</v>
      </c>
      <c r="AD38" s="309">
        <f ca="1">OFFSET(Values!AC1094,($W$4-1)*30,($X$4-1)*31)</f>
        <v>1.8181818181818182E-3</v>
      </c>
      <c r="AE38" s="310">
        <f ca="1">OFFSET(Values!AD1094,($W$4-1)*30,($X$4-1)*31)</f>
        <v>22.970418181818182</v>
      </c>
      <c r="AF38" s="310">
        <f ca="1">OFFSET(Values!AE1094,($W$4-1)*30,($X$4-1)*31)</f>
        <v>31.684000000000001</v>
      </c>
      <c r="AG38" s="310">
        <f ca="1">OFFSET(Values!AF1094,($W$4-1)*30,($X$4-1)*31)</f>
        <v>34.834499999999998</v>
      </c>
      <c r="AN38" s="20">
        <v>0.25</v>
      </c>
      <c r="AO38" s="20">
        <v>0.91666666666666663</v>
      </c>
    </row>
    <row r="39" spans="2:41" ht="12" customHeight="1" x14ac:dyDescent="0.35">
      <c r="B39" s="289" t="s">
        <v>37</v>
      </c>
      <c r="C39" s="455">
        <f ca="1">OFFSET(Values!C1095,($W$4-1)*30,($X$4-1)*31)</f>
        <v>554</v>
      </c>
      <c r="D39" s="456"/>
      <c r="E39" s="303">
        <f ca="1">OFFSET(Values!D1095,($W$4-1)*30,($X$4-1)*31)</f>
        <v>16</v>
      </c>
      <c r="F39" s="303">
        <f ca="1">OFFSET(Values!E1095,($W$4-1)*30,($X$4-1)*31)</f>
        <v>103</v>
      </c>
      <c r="G39" s="303">
        <f ca="1">OFFSET(Values!F1095,($W$4-1)*30,($X$4-1)*31)</f>
        <v>93</v>
      </c>
      <c r="H39" s="303">
        <f ca="1">OFFSET(Values!G1095,($W$4-1)*30,($X$4-1)*31)</f>
        <v>98</v>
      </c>
      <c r="I39" s="303">
        <f ca="1">OFFSET(Values!H1095,($W$4-1)*30,($X$4-1)*31)</f>
        <v>120</v>
      </c>
      <c r="J39" s="303">
        <f ca="1">OFFSET(Values!I1095,($W$4-1)*30,($X$4-1)*31)</f>
        <v>100</v>
      </c>
      <c r="K39" s="303">
        <f ca="1">OFFSET(Values!J1095,($W$4-1)*30,($X$4-1)*31)</f>
        <v>20</v>
      </c>
      <c r="L39" s="303">
        <f ca="1">OFFSET(Values!K1095,($W$4-1)*30,($X$4-1)*31)</f>
        <v>3</v>
      </c>
      <c r="M39" s="303">
        <f ca="1">OFFSET(Values!L1095,($W$4-1)*30,($X$4-1)*31)</f>
        <v>0</v>
      </c>
      <c r="N39" s="303">
        <f ca="1">OFFSET(Values!M1095,($W$4-1)*30,($X$4-1)*31)</f>
        <v>1</v>
      </c>
      <c r="O39" s="303">
        <f ca="1">OFFSET(Values!N1095,($W$4-1)*30,($X$4-1)*31)</f>
        <v>0</v>
      </c>
      <c r="P39" s="303">
        <f ca="1">OFFSET(Values!O1095,($W$4-1)*30,($X$4-1)*31)</f>
        <v>0</v>
      </c>
      <c r="Q39" s="303">
        <f ca="1">OFFSET(Values!P1095,($W$4-1)*30,($X$4-1)*31)</f>
        <v>0</v>
      </c>
      <c r="R39" s="303">
        <f ca="1">OFFSET(Values!Q1095,($W$4-1)*30,($X$4-1)*31)</f>
        <v>0</v>
      </c>
      <c r="S39" s="303">
        <f ca="1">OFFSET(Values!R1095,($W$4-1)*30,($X$4-1)*31)</f>
        <v>0</v>
      </c>
      <c r="T39" s="303">
        <f ca="1">OFFSET(Values!S1095,($W$4-1)*30,($X$4-1)*31)</f>
        <v>0</v>
      </c>
      <c r="U39" s="303">
        <f ca="1">OFFSET(Values!T1095,($W$4-1)*30,($X$4-1)*31)</f>
        <v>0</v>
      </c>
      <c r="V39" s="303">
        <f ca="1">OFFSET(Values!U1095,($W$4-1)*30,($X$4-1)*31)</f>
        <v>0</v>
      </c>
      <c r="W39" s="303">
        <f ca="1">OFFSET(Values!V1095,($W$4-1)*30,($X$4-1)*31)</f>
        <v>0</v>
      </c>
      <c r="X39" s="304">
        <f ca="1">OFFSET(Values!W1095,($W$4-1)*30,($X$4-1)*31)</f>
        <v>0</v>
      </c>
      <c r="Y39" s="293">
        <f ca="1">OFFSET(Values!X1095,($W$4-1)*30,($X$4-1)*31)</f>
        <v>124</v>
      </c>
      <c r="Z39" s="311">
        <f ca="1">OFFSET(Values!Y1095,($W$4-1)*30,($X$4-1)*31)</f>
        <v>0.22382671480144403</v>
      </c>
      <c r="AA39" s="293">
        <f ca="1">OFFSET(Values!Z1095,($W$4-1)*30,($X$4-1)*31)</f>
        <v>23</v>
      </c>
      <c r="AB39" s="311">
        <f ca="1">OFFSET(Values!AA1095,($W$4-1)*30,($X$4-1)*31)</f>
        <v>4.1516245487364621E-2</v>
      </c>
      <c r="AC39" s="293">
        <f ca="1">OFFSET(Values!AB1095,($W$4-1)*30,($X$4-1)*31)</f>
        <v>1</v>
      </c>
      <c r="AD39" s="311">
        <f ca="1">OFFSET(Values!AC1095,($W$4-1)*30,($X$4-1)*31)</f>
        <v>1.8050541516245488E-3</v>
      </c>
      <c r="AE39" s="312">
        <f ca="1">OFFSET(Values!AD1095,($W$4-1)*30,($X$4-1)*31)</f>
        <v>22.99996389891697</v>
      </c>
      <c r="AF39" s="312">
        <f ca="1">OFFSET(Values!AE1095,($W$4-1)*30,($X$4-1)*31)</f>
        <v>31.700000000000003</v>
      </c>
      <c r="AG39" s="312">
        <f ca="1">OFFSET(Values!AF1095,($W$4-1)*30,($X$4-1)*31)</f>
        <v>34.842500000000001</v>
      </c>
      <c r="AN39" s="20">
        <v>0.25</v>
      </c>
      <c r="AO39" s="21">
        <v>1</v>
      </c>
    </row>
    <row r="40" spans="2:41" ht="12" customHeight="1" x14ac:dyDescent="0.35">
      <c r="B40" s="294" t="s">
        <v>38</v>
      </c>
      <c r="C40" s="441">
        <f ca="1">OFFSET(Values!C1096,($W$4-1)*30,($X$4-1)*31)</f>
        <v>561</v>
      </c>
      <c r="D40" s="442"/>
      <c r="E40" s="305">
        <f ca="1">OFFSET(Values!D1096,($W$4-1)*30,($X$4-1)*31)</f>
        <v>16</v>
      </c>
      <c r="F40" s="305">
        <f ca="1">OFFSET(Values!E1096,($W$4-1)*30,($X$4-1)*31)</f>
        <v>106</v>
      </c>
      <c r="G40" s="305">
        <f ca="1">OFFSET(Values!F1096,($W$4-1)*30,($X$4-1)*31)</f>
        <v>96</v>
      </c>
      <c r="H40" s="305">
        <f ca="1">OFFSET(Values!G1096,($W$4-1)*30,($X$4-1)*31)</f>
        <v>98</v>
      </c>
      <c r="I40" s="305">
        <f ca="1">OFFSET(Values!H1096,($W$4-1)*30,($X$4-1)*31)</f>
        <v>121</v>
      </c>
      <c r="J40" s="305">
        <f ca="1">OFFSET(Values!I1096,($W$4-1)*30,($X$4-1)*31)</f>
        <v>100</v>
      </c>
      <c r="K40" s="305">
        <f ca="1">OFFSET(Values!J1096,($W$4-1)*30,($X$4-1)*31)</f>
        <v>20</v>
      </c>
      <c r="L40" s="305">
        <f ca="1">OFFSET(Values!K1096,($W$4-1)*30,($X$4-1)*31)</f>
        <v>3</v>
      </c>
      <c r="M40" s="305">
        <f ca="1">OFFSET(Values!L1096,($W$4-1)*30,($X$4-1)*31)</f>
        <v>0</v>
      </c>
      <c r="N40" s="305">
        <f ca="1">OFFSET(Values!M1096,($W$4-1)*30,($X$4-1)*31)</f>
        <v>1</v>
      </c>
      <c r="O40" s="305">
        <f ca="1">OFFSET(Values!N1096,($W$4-1)*30,($X$4-1)*31)</f>
        <v>0</v>
      </c>
      <c r="P40" s="305">
        <f ca="1">OFFSET(Values!O1096,($W$4-1)*30,($X$4-1)*31)</f>
        <v>0</v>
      </c>
      <c r="Q40" s="305">
        <f ca="1">OFFSET(Values!P1096,($W$4-1)*30,($X$4-1)*31)</f>
        <v>0</v>
      </c>
      <c r="R40" s="305">
        <f ca="1">OFFSET(Values!Q1096,($W$4-1)*30,($X$4-1)*31)</f>
        <v>0</v>
      </c>
      <c r="S40" s="305">
        <f ca="1">OFFSET(Values!R1096,($W$4-1)*30,($X$4-1)*31)</f>
        <v>0</v>
      </c>
      <c r="T40" s="305">
        <f ca="1">OFFSET(Values!S1096,($W$4-1)*30,($X$4-1)*31)</f>
        <v>0</v>
      </c>
      <c r="U40" s="305">
        <f ca="1">OFFSET(Values!T1096,($W$4-1)*30,($X$4-1)*31)</f>
        <v>0</v>
      </c>
      <c r="V40" s="305">
        <f ca="1">OFFSET(Values!U1096,($W$4-1)*30,($X$4-1)*31)</f>
        <v>0</v>
      </c>
      <c r="W40" s="305">
        <f ca="1">OFFSET(Values!V1096,($W$4-1)*30,($X$4-1)*31)</f>
        <v>0</v>
      </c>
      <c r="X40" s="306">
        <f ca="1">OFFSET(Values!W1096,($W$4-1)*30,($X$4-1)*31)</f>
        <v>0</v>
      </c>
      <c r="Y40" s="298">
        <f ca="1">OFFSET(Values!X1096,($W$4-1)*30,($X$4-1)*31)</f>
        <v>124</v>
      </c>
      <c r="Z40" s="313">
        <f ca="1">OFFSET(Values!Y1096,($W$4-1)*30,($X$4-1)*31)</f>
        <v>0.22103386809269163</v>
      </c>
      <c r="AA40" s="298">
        <f ca="1">OFFSET(Values!Z1096,($W$4-1)*30,($X$4-1)*31)</f>
        <v>23</v>
      </c>
      <c r="AB40" s="313">
        <f ca="1">OFFSET(Values!AA1096,($W$4-1)*30,($X$4-1)*31)</f>
        <v>4.0998217468805706E-2</v>
      </c>
      <c r="AC40" s="298">
        <f ca="1">OFFSET(Values!AB1096,($W$4-1)*30,($X$4-1)*31)</f>
        <v>1</v>
      </c>
      <c r="AD40" s="313">
        <f ca="1">OFFSET(Values!AC1096,($W$4-1)*30,($X$4-1)*31)</f>
        <v>1.7825311942959001E-3</v>
      </c>
      <c r="AE40" s="314">
        <f ca="1">OFFSET(Values!AD1096,($W$4-1)*30,($X$4-1)*31)</f>
        <v>22.913065953654197</v>
      </c>
      <c r="AF40" s="314">
        <f ca="1">OFFSET(Values!AE1096,($W$4-1)*30,($X$4-1)*31)</f>
        <v>31.658000000000001</v>
      </c>
      <c r="AG40" s="314">
        <f ca="1">OFFSET(Values!AF1096,($W$4-1)*30,($X$4-1)*31)</f>
        <v>34.839000000000006</v>
      </c>
    </row>
    <row r="41" spans="2:41" x14ac:dyDescent="0.35">
      <c r="C41" s="8"/>
      <c r="D41" s="8"/>
      <c r="AE41" s="26"/>
      <c r="AF41" s="26"/>
      <c r="AG41" s="26"/>
    </row>
    <row r="42" spans="2:41" x14ac:dyDescent="0.35">
      <c r="AN42" s="20" t="e">
        <f>#REF!</f>
        <v>#REF!</v>
      </c>
      <c r="AO42" s="20" t="e">
        <f>#REF!</f>
        <v>#REF!</v>
      </c>
    </row>
    <row r="43" spans="2:41" x14ac:dyDescent="0.35">
      <c r="AN43" s="20" t="e">
        <f>#REF!</f>
        <v>#REF!</v>
      </c>
      <c r="AO43" s="20" t="e">
        <f>#REF!</f>
        <v>#REF!</v>
      </c>
    </row>
    <row r="71" spans="40:41" x14ac:dyDescent="0.35">
      <c r="AN71" s="20" t="e">
        <f>#REF!</f>
        <v>#REF!</v>
      </c>
      <c r="AO71" s="20" t="e">
        <f>#REF!</f>
        <v>#REF!</v>
      </c>
    </row>
    <row r="72" spans="40:41" x14ac:dyDescent="0.35">
      <c r="AN72" s="20" t="e">
        <f t="shared" ref="AN72:AN73" si="1">AN42</f>
        <v>#REF!</v>
      </c>
      <c r="AO72" s="20" t="e">
        <f t="shared" ref="AO72:AO73" si="2">AO42</f>
        <v>#REF!</v>
      </c>
    </row>
    <row r="73" spans="40:41" x14ac:dyDescent="0.35">
      <c r="AN73" s="20" t="e">
        <f t="shared" si="1"/>
        <v>#REF!</v>
      </c>
      <c r="AO73" s="20" t="e">
        <f t="shared" si="2"/>
        <v>#REF!</v>
      </c>
    </row>
    <row r="101" spans="40:41" x14ac:dyDescent="0.35">
      <c r="AN101" s="20" t="e">
        <f>AN71</f>
        <v>#REF!</v>
      </c>
      <c r="AO101" s="20" t="e">
        <f t="shared" ref="AO101:AO103" si="3">AO71</f>
        <v>#REF!</v>
      </c>
    </row>
    <row r="102" spans="40:41" x14ac:dyDescent="0.35">
      <c r="AN102" s="20" t="e">
        <f t="shared" ref="AN102:AN103" si="4">AN72</f>
        <v>#REF!</v>
      </c>
      <c r="AO102" s="20" t="e">
        <f t="shared" si="3"/>
        <v>#REF!</v>
      </c>
    </row>
    <row r="103" spans="40:41" x14ac:dyDescent="0.35">
      <c r="AN103" s="20" t="e">
        <f t="shared" si="4"/>
        <v>#REF!</v>
      </c>
      <c r="AO103" s="20" t="e">
        <f t="shared" si="3"/>
        <v>#REF!</v>
      </c>
    </row>
    <row r="131" spans="40:41" x14ac:dyDescent="0.35">
      <c r="AN131" s="20" t="e">
        <f>AN101</f>
        <v>#REF!</v>
      </c>
      <c r="AO131" s="20" t="e">
        <f t="shared" ref="AO131:AO133" si="5">AO101</f>
        <v>#REF!</v>
      </c>
    </row>
    <row r="132" spans="40:41" x14ac:dyDescent="0.35">
      <c r="AN132" s="20" t="e">
        <f t="shared" ref="AN132:AN133" si="6">AN102</f>
        <v>#REF!</v>
      </c>
      <c r="AO132" s="20" t="e">
        <f t="shared" si="5"/>
        <v>#REF!</v>
      </c>
    </row>
    <row r="133" spans="40:41" x14ac:dyDescent="0.35">
      <c r="AN133" s="20" t="e">
        <f t="shared" si="6"/>
        <v>#REF!</v>
      </c>
      <c r="AO133" s="20" t="e">
        <f t="shared" si="5"/>
        <v>#REF!</v>
      </c>
    </row>
    <row r="161" spans="40:41" x14ac:dyDescent="0.35">
      <c r="AN161" s="20" t="e">
        <f>AN131</f>
        <v>#REF!</v>
      </c>
      <c r="AO161" s="20" t="e">
        <f t="shared" ref="AO161:AO163" si="7">AO131</f>
        <v>#REF!</v>
      </c>
    </row>
    <row r="162" spans="40:41" x14ac:dyDescent="0.35">
      <c r="AN162" s="20" t="e">
        <f t="shared" ref="AN162:AN163" si="8">AN132</f>
        <v>#REF!</v>
      </c>
      <c r="AO162" s="20" t="e">
        <f t="shared" si="7"/>
        <v>#REF!</v>
      </c>
    </row>
    <row r="163" spans="40:41" x14ac:dyDescent="0.35">
      <c r="AN163" s="20" t="e">
        <f t="shared" si="8"/>
        <v>#REF!</v>
      </c>
      <c r="AO163" s="20" t="e">
        <f t="shared" si="7"/>
        <v>#REF!</v>
      </c>
    </row>
  </sheetData>
  <mergeCells count="17">
    <mergeCell ref="M4:T4"/>
    <mergeCell ref="M3:T3"/>
    <mergeCell ref="M2:T2"/>
    <mergeCell ref="AI20:AI27"/>
    <mergeCell ref="AJ20:AL27"/>
    <mergeCell ref="AJ13:AL19"/>
    <mergeCell ref="AI13:AI19"/>
    <mergeCell ref="Y10:Z10"/>
    <mergeCell ref="AA10:AB10"/>
    <mergeCell ref="AC10:AD10"/>
    <mergeCell ref="AI11:AL11"/>
    <mergeCell ref="M5:T5"/>
    <mergeCell ref="C37:D37"/>
    <mergeCell ref="C38:D38"/>
    <mergeCell ref="C39:D39"/>
    <mergeCell ref="C40:D40"/>
    <mergeCell ref="C11:D11"/>
  </mergeCells>
  <conditionalFormatting sqref="D13:D36">
    <cfRule type="dataBar" priority="1">
      <dataBar showValue="0">
        <cfvo type="min"/>
        <cfvo type="max"/>
        <color rgb="FF008AEF"/>
      </dataBar>
      <extLst>
        <ext xmlns:x14="http://schemas.microsoft.com/office/spreadsheetml/2009/9/main" uri="{B025F937-C7B1-47D3-B67F-A62EFF666E3E}">
          <x14:id>{E83F280A-F16B-43B5-BFA2-8449805D0246}</x14:id>
        </ext>
      </extLst>
    </cfRule>
  </conditionalFormatting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7</xdr:row>
                    <xdr:rowOff>69850</xdr:rowOff>
                  </from>
                  <to>
                    <xdr:col>7</xdr:col>
                    <xdr:colOff>114300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5" name="Drop Down 3">
              <controlPr defaultSize="0" autoLine="0" autoPict="0">
                <anchor moveWithCells="1">
                  <from>
                    <xdr:col>7</xdr:col>
                    <xdr:colOff>266700</xdr:colOff>
                    <xdr:row>7</xdr:row>
                    <xdr:rowOff>69850</xdr:rowOff>
                  </from>
                  <to>
                    <xdr:col>10</xdr:col>
                    <xdr:colOff>381000</xdr:colOff>
                    <xdr:row>9</xdr:row>
                    <xdr:rowOff>50800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3F280A-F16B-43B5-BFA2-8449805D024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D13:D36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AS95"/>
  <sheetViews>
    <sheetView zoomScale="85" zoomScaleNormal="85" workbookViewId="0"/>
  </sheetViews>
  <sheetFormatPr defaultColWidth="9.1796875" defaultRowHeight="14.5" x14ac:dyDescent="0.35"/>
  <cols>
    <col min="1" max="1" width="9.1796875" style="1" customWidth="1"/>
    <col min="2" max="2" width="11.7265625" style="1" customWidth="1"/>
    <col min="3" max="8" width="9" style="1" customWidth="1"/>
    <col min="9" max="9" width="7.81640625" style="1" customWidth="1"/>
    <col min="10" max="10" width="11.7265625" style="46" customWidth="1"/>
    <col min="11" max="16" width="9" style="46" customWidth="1"/>
    <col min="17" max="17" width="2.81640625" style="46" customWidth="1"/>
    <col min="18" max="18" width="11.7265625" style="46" customWidth="1"/>
    <col min="19" max="24" width="9" style="46" customWidth="1"/>
    <col min="25" max="40" width="9.1796875" style="46"/>
    <col min="41" max="16384" width="9.1796875" style="1"/>
  </cols>
  <sheetData>
    <row r="1" spans="1:45" ht="13.5" customHeight="1" x14ac:dyDescent="0.35">
      <c r="M1" s="155"/>
      <c r="N1" s="155"/>
      <c r="O1" s="155"/>
      <c r="P1" s="155"/>
      <c r="Q1" s="155"/>
    </row>
    <row r="2" spans="1:45" ht="13.5" customHeight="1" x14ac:dyDescent="0.35">
      <c r="I2" s="3" t="s">
        <v>1</v>
      </c>
      <c r="J2" s="503">
        <f>Dashboard!$U$2</f>
        <v>0</v>
      </c>
      <c r="K2" s="503"/>
      <c r="L2" s="503"/>
      <c r="M2" s="503"/>
      <c r="N2" s="503"/>
      <c r="O2" s="9"/>
      <c r="P2" s="9"/>
      <c r="Q2" s="9"/>
      <c r="R2" s="9"/>
      <c r="S2" s="9"/>
      <c r="T2" s="9"/>
      <c r="U2" s="9"/>
      <c r="V2" s="9"/>
      <c r="W2" s="9"/>
      <c r="X2" s="9"/>
    </row>
    <row r="3" spans="1:45" ht="13.5" customHeight="1" x14ac:dyDescent="0.35">
      <c r="I3" s="3" t="s">
        <v>2</v>
      </c>
      <c r="J3" s="503" t="str">
        <f>Dashboard!$U$3</f>
        <v>SS1273 Ditton Priors Shropshire</v>
      </c>
      <c r="K3" s="503"/>
      <c r="L3" s="503"/>
      <c r="M3" s="503"/>
      <c r="N3" s="503"/>
      <c r="O3" s="9" t="s">
        <v>9</v>
      </c>
      <c r="P3" s="9" t="s">
        <v>53</v>
      </c>
      <c r="Q3" s="9"/>
      <c r="R3" s="9" t="s">
        <v>47</v>
      </c>
      <c r="S3" s="9" t="s">
        <v>48</v>
      </c>
      <c r="T3" s="9" t="s">
        <v>65</v>
      </c>
      <c r="U3" s="9" t="s">
        <v>72</v>
      </c>
      <c r="V3" s="9" t="s">
        <v>68</v>
      </c>
      <c r="W3" s="9" t="s">
        <v>69</v>
      </c>
      <c r="X3" s="9"/>
    </row>
    <row r="4" spans="1:45" ht="13.5" customHeight="1" x14ac:dyDescent="0.35">
      <c r="I4" s="3" t="s">
        <v>3</v>
      </c>
      <c r="J4" s="503" t="str">
        <f>Dashboard!$U$4</f>
        <v>01 - Station Road</v>
      </c>
      <c r="K4" s="503"/>
      <c r="L4" s="503"/>
      <c r="M4" s="503"/>
      <c r="N4" s="503"/>
      <c r="O4" s="9">
        <v>1</v>
      </c>
      <c r="P4" s="9">
        <v>3</v>
      </c>
      <c r="Q4" s="9"/>
      <c r="R4" s="9">
        <f ca="1">VLOOKUP($P$4&amp;$O$4,$A$58:$J$84,5,FALSE)</f>
        <v>22.9</v>
      </c>
      <c r="S4" s="9">
        <f ca="1">VLOOKUP($P$4&amp;$O$4,$A$58:$J$84,6,FALSE)</f>
        <v>31.7</v>
      </c>
      <c r="T4" s="9">
        <f ca="1">VLOOKUP($P$4&amp;$O$4,$A$58:$J$84,7,FALSE)</f>
        <v>34.799999999999997</v>
      </c>
      <c r="U4" s="160">
        <f ca="1">VLOOKUP($P$4&amp;$O$4,$A$58:$J$84,8,FALSE)</f>
        <v>0.22103386809269163</v>
      </c>
      <c r="V4" s="108">
        <f ca="1">VLOOKUP($P$4&amp;$O$4,$A$58:$J$84,9,FALSE)</f>
        <v>4.0998217468805706E-2</v>
      </c>
      <c r="W4" s="108">
        <f ca="1">VLOOKUP($P$4&amp;$O$4,$A$58:$J$84,10,FALSE)</f>
        <v>1.7825311942959001E-3</v>
      </c>
      <c r="X4" s="9"/>
    </row>
    <row r="5" spans="1:45" ht="13.5" customHeight="1" x14ac:dyDescent="0.35">
      <c r="I5" s="3" t="s">
        <v>42</v>
      </c>
      <c r="J5" s="504">
        <f>Dashboard!$T$5</f>
        <v>45224</v>
      </c>
      <c r="K5" s="504"/>
      <c r="L5" s="504"/>
      <c r="M5" s="504"/>
      <c r="N5" s="504"/>
      <c r="O5" s="504"/>
      <c r="P5" s="504"/>
      <c r="Q5" s="357"/>
      <c r="R5" s="357"/>
      <c r="S5" s="9"/>
      <c r="T5" s="9"/>
      <c r="U5" s="9"/>
      <c r="V5" s="9"/>
      <c r="W5" s="9"/>
      <c r="X5" s="9"/>
    </row>
    <row r="6" spans="1:45" ht="13.5" customHeight="1" x14ac:dyDescent="0.35">
      <c r="M6" s="155"/>
      <c r="N6" s="155"/>
      <c r="O6" s="155"/>
      <c r="P6" s="155"/>
      <c r="Q6" s="155"/>
    </row>
    <row r="7" spans="1:45" ht="13.5" customHeight="1" x14ac:dyDescent="0.35">
      <c r="A7" s="2"/>
      <c r="B7" s="2"/>
      <c r="C7" s="2"/>
      <c r="D7" s="2"/>
      <c r="E7" s="2"/>
      <c r="F7" s="2"/>
      <c r="G7" s="2"/>
      <c r="H7" s="2"/>
      <c r="I7" s="2"/>
      <c r="J7" s="49"/>
      <c r="K7" s="49"/>
      <c r="L7" s="49"/>
      <c r="M7" s="156"/>
      <c r="N7" s="156"/>
      <c r="O7" s="156"/>
      <c r="P7" s="156"/>
      <c r="Q7" s="156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2"/>
      <c r="AP7" s="2"/>
      <c r="AQ7" s="2"/>
      <c r="AR7" s="2"/>
      <c r="AS7" s="2"/>
    </row>
    <row r="8" spans="1:45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</row>
    <row r="9" spans="1:45" x14ac:dyDescent="0.35">
      <c r="AB9" s="9" t="str">
        <f>Dashboard!G10</f>
        <v>Northbound</v>
      </c>
      <c r="AO9" s="46"/>
      <c r="AP9" s="46"/>
      <c r="AQ9" s="46"/>
      <c r="AR9" s="46"/>
      <c r="AS9" s="46"/>
    </row>
    <row r="10" spans="1:45" x14ac:dyDescent="0.35">
      <c r="B10" s="434" t="str">
        <f>AB9</f>
        <v>Northbound</v>
      </c>
      <c r="C10" s="435"/>
      <c r="D10" s="435"/>
      <c r="E10" s="435"/>
      <c r="F10" s="435"/>
      <c r="G10" s="435"/>
      <c r="H10" s="436"/>
      <c r="J10" s="434" t="str">
        <f>AB10</f>
        <v>Southbound</v>
      </c>
      <c r="K10" s="435"/>
      <c r="L10" s="435"/>
      <c r="M10" s="435"/>
      <c r="N10" s="435"/>
      <c r="O10" s="435"/>
      <c r="P10" s="436"/>
      <c r="R10" s="434" t="str">
        <f>AB11</f>
        <v>Combined</v>
      </c>
      <c r="S10" s="435"/>
      <c r="T10" s="435"/>
      <c r="U10" s="435"/>
      <c r="V10" s="435"/>
      <c r="W10" s="435"/>
      <c r="X10" s="436"/>
      <c r="AB10" s="9" t="str">
        <f>Dashboard!G11</f>
        <v>Southbound</v>
      </c>
      <c r="AO10" s="46"/>
      <c r="AP10" s="46"/>
      <c r="AQ10" s="46"/>
      <c r="AR10" s="46"/>
      <c r="AS10" s="46"/>
    </row>
    <row r="11" spans="1:45" x14ac:dyDescent="0.35">
      <c r="B11" s="50" t="s">
        <v>39</v>
      </c>
      <c r="C11" s="214" t="s">
        <v>47</v>
      </c>
      <c r="D11" s="216" t="s">
        <v>48</v>
      </c>
      <c r="E11" s="215" t="s">
        <v>65</v>
      </c>
      <c r="F11" s="189" t="s">
        <v>72</v>
      </c>
      <c r="G11" s="190" t="s">
        <v>73</v>
      </c>
      <c r="H11" s="41" t="s">
        <v>74</v>
      </c>
      <c r="J11" s="50" t="s">
        <v>39</v>
      </c>
      <c r="K11" s="214" t="s">
        <v>47</v>
      </c>
      <c r="L11" s="216" t="s">
        <v>48</v>
      </c>
      <c r="M11" s="215" t="s">
        <v>65</v>
      </c>
      <c r="N11" s="189" t="s">
        <v>72</v>
      </c>
      <c r="O11" s="190" t="s">
        <v>73</v>
      </c>
      <c r="P11" s="41" t="s">
        <v>74</v>
      </c>
      <c r="R11" s="50" t="s">
        <v>39</v>
      </c>
      <c r="S11" s="214" t="s">
        <v>47</v>
      </c>
      <c r="T11" s="216" t="s">
        <v>48</v>
      </c>
      <c r="U11" s="215" t="s">
        <v>65</v>
      </c>
      <c r="V11" s="189" t="s">
        <v>72</v>
      </c>
      <c r="W11" s="190" t="s">
        <v>73</v>
      </c>
      <c r="X11" s="41" t="s">
        <v>74</v>
      </c>
      <c r="AB11" s="9" t="str">
        <f>Dashboard!G12</f>
        <v>Combined</v>
      </c>
      <c r="AO11" s="46"/>
      <c r="AP11" s="46"/>
      <c r="AQ11" s="46"/>
      <c r="AR11" s="46"/>
      <c r="AS11" s="46"/>
    </row>
    <row r="12" spans="1:45" x14ac:dyDescent="0.35">
      <c r="B12" s="51" t="s">
        <v>8</v>
      </c>
      <c r="C12" s="5">
        <f ca="1">E58</f>
        <v>24.6</v>
      </c>
      <c r="D12" s="134">
        <f t="shared" ref="D12:H12" ca="1" si="0">F58</f>
        <v>32.200000000000003</v>
      </c>
      <c r="E12" s="217">
        <f t="shared" ca="1" si="0"/>
        <v>35.1</v>
      </c>
      <c r="F12" s="218">
        <f t="shared" ca="1" si="0"/>
        <v>0.2446043165467626</v>
      </c>
      <c r="G12" s="219">
        <f t="shared" ca="1" si="0"/>
        <v>5.0359712230215826E-2</v>
      </c>
      <c r="H12" s="220">
        <f t="shared" ca="1" si="0"/>
        <v>3.5971223021582736E-3</v>
      </c>
      <c r="J12" s="51" t="s">
        <v>8</v>
      </c>
      <c r="K12" s="5">
        <f ca="1">E67</f>
        <v>21.3</v>
      </c>
      <c r="L12" s="134">
        <f t="shared" ref="L12:P12" ca="1" si="1">F67</f>
        <v>31.3</v>
      </c>
      <c r="M12" s="217">
        <f t="shared" ca="1" si="1"/>
        <v>33.6</v>
      </c>
      <c r="N12" s="218">
        <f t="shared" ca="1" si="1"/>
        <v>0.19787985865724381</v>
      </c>
      <c r="O12" s="219">
        <f t="shared" ca="1" si="1"/>
        <v>3.1802120141342753E-2</v>
      </c>
      <c r="P12" s="220">
        <f t="shared" ca="1" si="1"/>
        <v>0</v>
      </c>
      <c r="R12" s="51" t="s">
        <v>8</v>
      </c>
      <c r="S12" s="5">
        <f ca="1">E76</f>
        <v>22.9</v>
      </c>
      <c r="T12" s="134">
        <f t="shared" ref="T12:X12" ca="1" si="2">F76</f>
        <v>31.7</v>
      </c>
      <c r="U12" s="217">
        <f t="shared" ca="1" si="2"/>
        <v>34.799999999999997</v>
      </c>
      <c r="V12" s="218">
        <f t="shared" ca="1" si="2"/>
        <v>0.22103386809269163</v>
      </c>
      <c r="W12" s="219">
        <f t="shared" ca="1" si="2"/>
        <v>4.0998217468805706E-2</v>
      </c>
      <c r="X12" s="220">
        <f t="shared" ca="1" si="2"/>
        <v>1.7825311942959001E-3</v>
      </c>
      <c r="AO12" s="46"/>
      <c r="AP12" s="46"/>
      <c r="AQ12" s="46"/>
      <c r="AR12" s="46"/>
      <c r="AS12" s="46"/>
    </row>
    <row r="13" spans="1:45" x14ac:dyDescent="0.35">
      <c r="B13" s="51" t="s">
        <v>9</v>
      </c>
      <c r="C13" s="5">
        <f t="shared" ref="C13:H13" ca="1" si="3">E59</f>
        <v>23.3</v>
      </c>
      <c r="D13" s="134">
        <f t="shared" ca="1" si="3"/>
        <v>30.9</v>
      </c>
      <c r="E13" s="217">
        <f t="shared" ca="1" si="3"/>
        <v>33.200000000000003</v>
      </c>
      <c r="F13" s="218">
        <f t="shared" ca="1" si="3"/>
        <v>0.19710144927536233</v>
      </c>
      <c r="G13" s="219">
        <f t="shared" ca="1" si="3"/>
        <v>3.1884057971014491E-2</v>
      </c>
      <c r="H13" s="220">
        <f t="shared" ca="1" si="3"/>
        <v>0</v>
      </c>
      <c r="J13" s="51" t="s">
        <v>9</v>
      </c>
      <c r="K13" s="5">
        <f t="shared" ref="K13:P13" ca="1" si="4">E68</f>
        <v>20.3</v>
      </c>
      <c r="L13" s="134">
        <f t="shared" ca="1" si="4"/>
        <v>29.6</v>
      </c>
      <c r="M13" s="217">
        <f t="shared" ca="1" si="4"/>
        <v>33.9</v>
      </c>
      <c r="N13" s="218">
        <f t="shared" ca="1" si="4"/>
        <v>0.13407821229050279</v>
      </c>
      <c r="O13" s="219">
        <f t="shared" ca="1" si="4"/>
        <v>3.0726256983240222E-2</v>
      </c>
      <c r="P13" s="220">
        <f t="shared" ca="1" si="4"/>
        <v>0</v>
      </c>
      <c r="R13" s="51" t="s">
        <v>9</v>
      </c>
      <c r="S13" s="5">
        <f t="shared" ref="S13:X13" ca="1" si="5">E77</f>
        <v>21.7</v>
      </c>
      <c r="T13" s="134">
        <f t="shared" ca="1" si="5"/>
        <v>30.3</v>
      </c>
      <c r="U13" s="217">
        <f t="shared" ca="1" si="5"/>
        <v>33.299999999999997</v>
      </c>
      <c r="V13" s="218">
        <f t="shared" ca="1" si="5"/>
        <v>0.16500711237553342</v>
      </c>
      <c r="W13" s="219">
        <f t="shared" ca="1" si="5"/>
        <v>3.1294452347083924E-2</v>
      </c>
      <c r="X13" s="220">
        <f t="shared" ca="1" si="5"/>
        <v>0</v>
      </c>
      <c r="AO13" s="46"/>
      <c r="AP13" s="46"/>
      <c r="AQ13" s="46"/>
      <c r="AR13" s="46"/>
      <c r="AS13" s="46"/>
    </row>
    <row r="14" spans="1:45" x14ac:dyDescent="0.35">
      <c r="B14" s="51" t="s">
        <v>10</v>
      </c>
      <c r="C14" s="5">
        <f t="shared" ref="C14:H14" ca="1" si="6">E60</f>
        <v>22.2</v>
      </c>
      <c r="D14" s="134">
        <f t="shared" ca="1" si="6"/>
        <v>30.8</v>
      </c>
      <c r="E14" s="217">
        <f t="shared" ca="1" si="6"/>
        <v>35.4</v>
      </c>
      <c r="F14" s="218">
        <f t="shared" ca="1" si="6"/>
        <v>0.16901408450704225</v>
      </c>
      <c r="G14" s="219">
        <f t="shared" ca="1" si="6"/>
        <v>5.0704225352112678E-2</v>
      </c>
      <c r="H14" s="220">
        <f t="shared" ca="1" si="6"/>
        <v>0</v>
      </c>
      <c r="J14" s="51" t="s">
        <v>10</v>
      </c>
      <c r="K14" s="5">
        <f t="shared" ref="K14:P14" ca="1" si="7">E69</f>
        <v>20</v>
      </c>
      <c r="L14" s="134">
        <f t="shared" ca="1" si="7"/>
        <v>28.7</v>
      </c>
      <c r="M14" s="217">
        <f t="shared" ca="1" si="7"/>
        <v>33.799999999999997</v>
      </c>
      <c r="N14" s="218">
        <f t="shared" ca="1" si="7"/>
        <v>0.11452513966480447</v>
      </c>
      <c r="O14" s="219">
        <f t="shared" ca="1" si="7"/>
        <v>2.7932960893854747E-2</v>
      </c>
      <c r="P14" s="220">
        <f t="shared" ca="1" si="7"/>
        <v>0</v>
      </c>
      <c r="R14" s="51" t="s">
        <v>10</v>
      </c>
      <c r="S14" s="5">
        <f t="shared" ref="S14:X14" ca="1" si="8">E78</f>
        <v>21.1</v>
      </c>
      <c r="T14" s="134">
        <f t="shared" ca="1" si="8"/>
        <v>29.7</v>
      </c>
      <c r="U14" s="217">
        <f t="shared" ca="1" si="8"/>
        <v>34.299999999999997</v>
      </c>
      <c r="V14" s="218">
        <f t="shared" ca="1" si="8"/>
        <v>0.14165497896213183</v>
      </c>
      <c r="W14" s="219">
        <f t="shared" ca="1" si="8"/>
        <v>3.9270687237026647E-2</v>
      </c>
      <c r="X14" s="220">
        <f t="shared" ca="1" si="8"/>
        <v>0</v>
      </c>
      <c r="AO14" s="46"/>
      <c r="AP14" s="46"/>
      <c r="AQ14" s="46"/>
      <c r="AR14" s="46"/>
      <c r="AS14" s="46"/>
    </row>
    <row r="15" spans="1:45" x14ac:dyDescent="0.35">
      <c r="B15" s="51" t="s">
        <v>11</v>
      </c>
      <c r="C15" s="5">
        <f t="shared" ref="C15:H15" ca="1" si="9">E61</f>
        <v>24.2</v>
      </c>
      <c r="D15" s="134">
        <f t="shared" ca="1" si="9"/>
        <v>32.5</v>
      </c>
      <c r="E15" s="217">
        <f t="shared" ca="1" si="9"/>
        <v>36.6</v>
      </c>
      <c r="F15" s="218">
        <f t="shared" ca="1" si="9"/>
        <v>0.24099722991689751</v>
      </c>
      <c r="G15" s="219">
        <f t="shared" ca="1" si="9"/>
        <v>7.7562326869806089E-2</v>
      </c>
      <c r="H15" s="220">
        <f t="shared" ca="1" si="9"/>
        <v>5.5401662049861496E-3</v>
      </c>
      <c r="J15" s="51" t="s">
        <v>11</v>
      </c>
      <c r="K15" s="5">
        <f t="shared" ref="K15:P15" ca="1" si="10">E70</f>
        <v>20.8</v>
      </c>
      <c r="L15" s="134">
        <f t="shared" ca="1" si="10"/>
        <v>30.3</v>
      </c>
      <c r="M15" s="217">
        <f t="shared" ca="1" si="10"/>
        <v>34.1</v>
      </c>
      <c r="N15" s="218">
        <f t="shared" ca="1" si="10"/>
        <v>0.15634218289085547</v>
      </c>
      <c r="O15" s="219">
        <f t="shared" ca="1" si="10"/>
        <v>2.9498525073746312E-2</v>
      </c>
      <c r="P15" s="220">
        <f t="shared" ca="1" si="10"/>
        <v>0</v>
      </c>
      <c r="R15" s="51" t="s">
        <v>11</v>
      </c>
      <c r="S15" s="5">
        <f t="shared" ref="S15:X15" ca="1" si="11">E79</f>
        <v>22.5</v>
      </c>
      <c r="T15" s="134">
        <f t="shared" ca="1" si="11"/>
        <v>31.5</v>
      </c>
      <c r="U15" s="217">
        <f t="shared" ca="1" si="11"/>
        <v>35.5</v>
      </c>
      <c r="V15" s="218">
        <f t="shared" ca="1" si="11"/>
        <v>0.2</v>
      </c>
      <c r="W15" s="219">
        <f t="shared" ca="1" si="11"/>
        <v>5.4285714285714284E-2</v>
      </c>
      <c r="X15" s="220">
        <f t="shared" ca="1" si="11"/>
        <v>2.8571428571428571E-3</v>
      </c>
      <c r="AO15" s="46"/>
      <c r="AP15" s="46"/>
      <c r="AQ15" s="46"/>
      <c r="AR15" s="46"/>
      <c r="AS15" s="46"/>
    </row>
    <row r="16" spans="1:45" x14ac:dyDescent="0.35">
      <c r="B16" s="51" t="s">
        <v>5</v>
      </c>
      <c r="C16" s="5">
        <f t="shared" ref="C16:H16" ca="1" si="12">E62</f>
        <v>23.9</v>
      </c>
      <c r="D16" s="134">
        <f t="shared" ca="1" si="12"/>
        <v>32.1</v>
      </c>
      <c r="E16" s="217">
        <f t="shared" ca="1" si="12"/>
        <v>36</v>
      </c>
      <c r="F16" s="218">
        <f t="shared" ca="1" si="12"/>
        <v>0.23943661971830985</v>
      </c>
      <c r="G16" s="219">
        <f t="shared" ca="1" si="12"/>
        <v>6.7605633802816895E-2</v>
      </c>
      <c r="H16" s="220">
        <f t="shared" ca="1" si="12"/>
        <v>2.8169014084507044E-3</v>
      </c>
      <c r="J16" s="51" t="s">
        <v>5</v>
      </c>
      <c r="K16" s="5">
        <f t="shared" ref="K16:P16" ca="1" si="13">E71</f>
        <v>20.399999999999999</v>
      </c>
      <c r="L16" s="134">
        <f t="shared" ca="1" si="13"/>
        <v>29.8</v>
      </c>
      <c r="M16" s="217">
        <f t="shared" ca="1" si="13"/>
        <v>33.1</v>
      </c>
      <c r="N16" s="218">
        <f t="shared" ca="1" si="13"/>
        <v>0.1484593837535014</v>
      </c>
      <c r="O16" s="219">
        <f t="shared" ca="1" si="13"/>
        <v>2.8011204481792718E-2</v>
      </c>
      <c r="P16" s="220">
        <f t="shared" ca="1" si="13"/>
        <v>0</v>
      </c>
      <c r="R16" s="51" t="s">
        <v>5</v>
      </c>
      <c r="S16" s="5">
        <f t="shared" ref="S16:X16" ca="1" si="14">E80</f>
        <v>22.2</v>
      </c>
      <c r="T16" s="134">
        <f t="shared" ca="1" si="14"/>
        <v>30.9</v>
      </c>
      <c r="U16" s="217">
        <f t="shared" ca="1" si="14"/>
        <v>34.799999999999997</v>
      </c>
      <c r="V16" s="218">
        <f t="shared" ca="1" si="14"/>
        <v>0.19382022471910113</v>
      </c>
      <c r="W16" s="219">
        <f t="shared" ca="1" si="14"/>
        <v>4.7752808988764044E-2</v>
      </c>
      <c r="X16" s="220">
        <f t="shared" ca="1" si="14"/>
        <v>1.4044943820224719E-3</v>
      </c>
      <c r="AO16" s="46"/>
      <c r="AP16" s="46"/>
      <c r="AQ16" s="46"/>
      <c r="AR16" s="46"/>
      <c r="AS16" s="46"/>
    </row>
    <row r="17" spans="2:45" x14ac:dyDescent="0.35">
      <c r="B17" s="51" t="s">
        <v>6</v>
      </c>
      <c r="C17" s="5">
        <f t="shared" ref="C17:H17" ca="1" si="15">E63</f>
        <v>23.6</v>
      </c>
      <c r="D17" s="134">
        <f t="shared" ca="1" si="15"/>
        <v>32.6</v>
      </c>
      <c r="E17" s="217">
        <f t="shared" ca="1" si="15"/>
        <v>36.1</v>
      </c>
      <c r="F17" s="218">
        <f t="shared" ca="1" si="15"/>
        <v>0.2140077821011673</v>
      </c>
      <c r="G17" s="219">
        <f t="shared" ca="1" si="15"/>
        <v>7.7821011673151752E-2</v>
      </c>
      <c r="H17" s="220">
        <f t="shared" ca="1" si="15"/>
        <v>0</v>
      </c>
      <c r="J17" s="51" t="s">
        <v>6</v>
      </c>
      <c r="K17" s="5">
        <f t="shared" ref="K17:P17" ca="1" si="16">E72</f>
        <v>21.5</v>
      </c>
      <c r="L17" s="134">
        <f t="shared" ca="1" si="16"/>
        <v>30.8</v>
      </c>
      <c r="M17" s="217">
        <f t="shared" ca="1" si="16"/>
        <v>35.299999999999997</v>
      </c>
      <c r="N17" s="218">
        <f t="shared" ca="1" si="16"/>
        <v>0.18604651162790697</v>
      </c>
      <c r="O17" s="219">
        <f t="shared" ca="1" si="16"/>
        <v>5.0387596899224806E-2</v>
      </c>
      <c r="P17" s="220">
        <f t="shared" ca="1" si="16"/>
        <v>0</v>
      </c>
      <c r="R17" s="51" t="s">
        <v>6</v>
      </c>
      <c r="S17" s="5">
        <f t="shared" ref="S17:X17" ca="1" si="17">E81</f>
        <v>22.5</v>
      </c>
      <c r="T17" s="134">
        <f t="shared" ca="1" si="17"/>
        <v>31.4</v>
      </c>
      <c r="U17" s="217">
        <f t="shared" ca="1" si="17"/>
        <v>35.799999999999997</v>
      </c>
      <c r="V17" s="218">
        <f t="shared" ca="1" si="17"/>
        <v>0.2</v>
      </c>
      <c r="W17" s="219">
        <f t="shared" ca="1" si="17"/>
        <v>6.4077669902912623E-2</v>
      </c>
      <c r="X17" s="220">
        <f t="shared" ca="1" si="17"/>
        <v>0</v>
      </c>
      <c r="AO17" s="46"/>
      <c r="AP17" s="46"/>
      <c r="AQ17" s="46"/>
      <c r="AR17" s="46"/>
      <c r="AS17" s="46"/>
    </row>
    <row r="18" spans="2:45" x14ac:dyDescent="0.35">
      <c r="B18" s="51" t="s">
        <v>7</v>
      </c>
      <c r="C18" s="5">
        <f t="shared" ref="C18:H18" ca="1" si="18">E64</f>
        <v>25.4</v>
      </c>
      <c r="D18" s="134">
        <f t="shared" ca="1" si="18"/>
        <v>33.700000000000003</v>
      </c>
      <c r="E18" s="217">
        <f t="shared" ca="1" si="18"/>
        <v>38</v>
      </c>
      <c r="F18" s="218">
        <f t="shared" ca="1" si="18"/>
        <v>0.29139072847682118</v>
      </c>
      <c r="G18" s="219">
        <f t="shared" ca="1" si="18"/>
        <v>0.11920529801324503</v>
      </c>
      <c r="H18" s="220">
        <f t="shared" ca="1" si="18"/>
        <v>0</v>
      </c>
      <c r="J18" s="51" t="s">
        <v>7</v>
      </c>
      <c r="K18" s="5">
        <f t="shared" ref="K18:P18" ca="1" si="19">E73</f>
        <v>21.6</v>
      </c>
      <c r="L18" s="134">
        <f t="shared" ca="1" si="19"/>
        <v>31.4</v>
      </c>
      <c r="M18" s="217">
        <f t="shared" ca="1" si="19"/>
        <v>33.799999999999997</v>
      </c>
      <c r="N18" s="218">
        <f t="shared" ca="1" si="19"/>
        <v>0.18518518518518517</v>
      </c>
      <c r="O18" s="219">
        <f t="shared" ca="1" si="19"/>
        <v>2.9629629629629631E-2</v>
      </c>
      <c r="P18" s="220">
        <f t="shared" ca="1" si="19"/>
        <v>0</v>
      </c>
      <c r="R18" s="51" t="s">
        <v>7</v>
      </c>
      <c r="S18" s="5">
        <f t="shared" ref="S18:X18" ca="1" si="20">E82</f>
        <v>23.6</v>
      </c>
      <c r="T18" s="134">
        <f t="shared" ca="1" si="20"/>
        <v>32.200000000000003</v>
      </c>
      <c r="U18" s="217">
        <f t="shared" ca="1" si="20"/>
        <v>36.9</v>
      </c>
      <c r="V18" s="218">
        <f t="shared" ca="1" si="20"/>
        <v>0.24125874125874125</v>
      </c>
      <c r="W18" s="219">
        <f t="shared" ca="1" si="20"/>
        <v>7.6923076923076927E-2</v>
      </c>
      <c r="X18" s="220">
        <f t="shared" ca="1" si="20"/>
        <v>0</v>
      </c>
      <c r="AO18" s="46"/>
      <c r="AP18" s="46"/>
      <c r="AQ18" s="46"/>
      <c r="AR18" s="46"/>
      <c r="AS18" s="46"/>
    </row>
    <row r="19" spans="2:45" x14ac:dyDescent="0.35">
      <c r="B19" s="52" t="s">
        <v>70</v>
      </c>
      <c r="C19" s="198">
        <f t="shared" ref="C19:H19" ca="1" si="21">E65</f>
        <v>23.6</v>
      </c>
      <c r="D19" s="221">
        <f t="shared" ca="1" si="21"/>
        <v>31.5</v>
      </c>
      <c r="E19" s="199">
        <f t="shared" ca="1" si="21"/>
        <v>35.6</v>
      </c>
      <c r="F19" s="222">
        <f t="shared" ca="1" si="21"/>
        <v>0.21723730814639899</v>
      </c>
      <c r="G19" s="223">
        <f t="shared" ca="1" si="21"/>
        <v>5.6080283353010615E-2</v>
      </c>
      <c r="H19" s="224">
        <f t="shared" ca="1" si="21"/>
        <v>2.3612750885478153E-3</v>
      </c>
      <c r="J19" s="52" t="s">
        <v>70</v>
      </c>
      <c r="K19" s="198">
        <f t="shared" ref="K19:P19" ca="1" si="22">E74</f>
        <v>20.5</v>
      </c>
      <c r="L19" s="221">
        <f t="shared" ca="1" si="22"/>
        <v>30</v>
      </c>
      <c r="M19" s="199">
        <f t="shared" ca="1" si="22"/>
        <v>33.700000000000003</v>
      </c>
      <c r="N19" s="222">
        <f t="shared" ca="1" si="22"/>
        <v>0.14808259587020653</v>
      </c>
      <c r="O19" s="223">
        <f t="shared" ca="1" si="22"/>
        <v>2.9498525073746323E-2</v>
      </c>
      <c r="P19" s="224">
        <f t="shared" ca="1" si="22"/>
        <v>0</v>
      </c>
      <c r="R19" s="52" t="s">
        <v>70</v>
      </c>
      <c r="S19" s="198">
        <f t="shared" ref="S19:X19" ca="1" si="23">E83</f>
        <v>22.1</v>
      </c>
      <c r="T19" s="221">
        <f t="shared" ca="1" si="23"/>
        <v>30.9</v>
      </c>
      <c r="U19" s="199">
        <f t="shared" ca="1" si="23"/>
        <v>34.700000000000003</v>
      </c>
      <c r="V19" s="222">
        <f t="shared" ca="1" si="23"/>
        <v>0.1826497491885512</v>
      </c>
      <c r="W19" s="223">
        <f t="shared" ca="1" si="23"/>
        <v>4.2785482443198582E-2</v>
      </c>
      <c r="X19" s="224">
        <f t="shared" ca="1" si="23"/>
        <v>1.1802891708468574E-3</v>
      </c>
      <c r="AO19" s="46"/>
      <c r="AP19" s="46"/>
      <c r="AQ19" s="46"/>
      <c r="AR19" s="46"/>
      <c r="AS19" s="46"/>
    </row>
    <row r="20" spans="2:45" x14ac:dyDescent="0.35">
      <c r="B20" s="53" t="s">
        <v>71</v>
      </c>
      <c r="C20" s="198">
        <f t="shared" ref="C20:H20" ca="1" si="24">E66</f>
        <v>23.7</v>
      </c>
      <c r="D20" s="221">
        <f t="shared" ca="1" si="24"/>
        <v>31.8</v>
      </c>
      <c r="E20" s="199">
        <f t="shared" ca="1" si="24"/>
        <v>35.9</v>
      </c>
      <c r="F20" s="222">
        <f t="shared" ca="1" si="24"/>
        <v>0.22216936251189334</v>
      </c>
      <c r="G20" s="223">
        <f t="shared" ca="1" si="24"/>
        <v>6.3273073263558494E-2</v>
      </c>
      <c r="H20" s="224">
        <f t="shared" ca="1" si="24"/>
        <v>1.902949571836346E-3</v>
      </c>
      <c r="J20" s="53" t="s">
        <v>71</v>
      </c>
      <c r="K20" s="198">
        <f t="shared" ref="K20:P20" ca="1" si="25">E75</f>
        <v>20.7</v>
      </c>
      <c r="L20" s="221">
        <f t="shared" ca="1" si="25"/>
        <v>30.2</v>
      </c>
      <c r="M20" s="199">
        <f t="shared" ca="1" si="25"/>
        <v>33.9</v>
      </c>
      <c r="N20" s="222">
        <f t="shared" ca="1" si="25"/>
        <v>0.15517241379310345</v>
      </c>
      <c r="O20" s="223">
        <f t="shared" ca="1" si="25"/>
        <v>3.2088122605363978E-2</v>
      </c>
      <c r="P20" s="224">
        <f t="shared" ca="1" si="25"/>
        <v>0</v>
      </c>
      <c r="R20" s="53" t="s">
        <v>71</v>
      </c>
      <c r="S20" s="198">
        <f t="shared" ref="S20:X20" ca="1" si="26">E84</f>
        <v>22.2</v>
      </c>
      <c r="T20" s="221">
        <f t="shared" ca="1" si="26"/>
        <v>31</v>
      </c>
      <c r="U20" s="199">
        <f t="shared" ca="1" si="26"/>
        <v>34.9</v>
      </c>
      <c r="V20" s="222">
        <f t="shared" ca="1" si="26"/>
        <v>0.18878281622911694</v>
      </c>
      <c r="W20" s="223">
        <f t="shared" ca="1" si="26"/>
        <v>4.7732696897374693E-2</v>
      </c>
      <c r="X20" s="224">
        <f t="shared" ca="1" si="26"/>
        <v>9.5465393794749384E-4</v>
      </c>
      <c r="AO20" s="46"/>
      <c r="AP20" s="46"/>
      <c r="AQ20" s="46"/>
      <c r="AR20" s="46"/>
      <c r="AS20" s="46"/>
    </row>
    <row r="21" spans="2:45" x14ac:dyDescent="0.35">
      <c r="AO21" s="46"/>
      <c r="AP21" s="46"/>
      <c r="AQ21" s="46"/>
      <c r="AR21" s="46"/>
      <c r="AS21" s="46"/>
    </row>
    <row r="22" spans="2:45" x14ac:dyDescent="0.35">
      <c r="B22" s="487"/>
      <c r="C22" s="487"/>
      <c r="D22" s="487"/>
      <c r="E22" s="487"/>
      <c r="F22" s="487"/>
      <c r="G22" s="487"/>
      <c r="H22" s="487"/>
      <c r="W22" s="499" t="s">
        <v>89</v>
      </c>
      <c r="X22" s="500"/>
      <c r="Y22" s="500"/>
      <c r="Z22" s="500"/>
      <c r="AA22" s="501"/>
      <c r="AO22" s="46"/>
      <c r="AP22" s="46"/>
      <c r="AQ22" s="46"/>
      <c r="AR22" s="46"/>
      <c r="AS22" s="46"/>
    </row>
    <row r="23" spans="2:45" x14ac:dyDescent="0.35">
      <c r="B23" s="54"/>
      <c r="C23" s="54"/>
      <c r="D23" s="9"/>
      <c r="E23" s="9"/>
      <c r="F23" s="9"/>
      <c r="G23" s="9"/>
      <c r="H23" s="9"/>
      <c r="W23" s="97" t="s">
        <v>87</v>
      </c>
      <c r="X23" s="496" t="s">
        <v>88</v>
      </c>
      <c r="Y23" s="497"/>
      <c r="Z23" s="497"/>
      <c r="AA23" s="498"/>
      <c r="AO23" s="46"/>
      <c r="AP23" s="46"/>
      <c r="AQ23" s="46"/>
      <c r="AR23" s="46"/>
      <c r="AS23" s="46"/>
    </row>
    <row r="24" spans="2:45" ht="15" customHeight="1" x14ac:dyDescent="0.35">
      <c r="B24" s="54"/>
      <c r="C24" s="26"/>
      <c r="F24" s="55"/>
      <c r="G24" s="55"/>
      <c r="H24" s="56"/>
      <c r="W24" s="502" t="s">
        <v>43</v>
      </c>
      <c r="X24" s="490" t="s">
        <v>90</v>
      </c>
      <c r="Y24" s="491"/>
      <c r="Z24" s="491"/>
      <c r="AA24" s="492"/>
      <c r="AO24" s="46"/>
      <c r="AP24" s="46"/>
      <c r="AQ24" s="46"/>
      <c r="AR24" s="46"/>
      <c r="AS24" s="46"/>
    </row>
    <row r="25" spans="2:45" x14ac:dyDescent="0.35">
      <c r="B25" s="54"/>
      <c r="F25" s="55"/>
      <c r="G25" s="55"/>
      <c r="H25" s="56"/>
      <c r="W25" s="502"/>
      <c r="X25" s="490"/>
      <c r="Y25" s="491"/>
      <c r="Z25" s="491"/>
      <c r="AA25" s="492"/>
      <c r="AO25" s="46"/>
      <c r="AP25" s="46"/>
      <c r="AQ25" s="46"/>
      <c r="AR25" s="46"/>
      <c r="AS25" s="46"/>
    </row>
    <row r="26" spans="2:45" x14ac:dyDescent="0.35">
      <c r="B26" s="54"/>
      <c r="F26" s="55"/>
      <c r="G26" s="55"/>
      <c r="H26" s="56"/>
      <c r="W26" s="502"/>
      <c r="X26" s="490"/>
      <c r="Y26" s="491"/>
      <c r="Z26" s="491"/>
      <c r="AA26" s="492"/>
      <c r="AO26" s="46"/>
      <c r="AP26" s="46"/>
      <c r="AQ26" s="46"/>
      <c r="AR26" s="46"/>
      <c r="AS26" s="46"/>
    </row>
    <row r="27" spans="2:45" x14ac:dyDescent="0.35">
      <c r="B27" s="54"/>
      <c r="F27" s="55"/>
      <c r="G27" s="55"/>
      <c r="H27" s="56"/>
      <c r="W27" s="502"/>
      <c r="X27" s="490"/>
      <c r="Y27" s="491"/>
      <c r="Z27" s="491"/>
      <c r="AA27" s="492"/>
      <c r="AO27" s="46"/>
      <c r="AP27" s="46"/>
      <c r="AQ27" s="46"/>
      <c r="AR27" s="46"/>
      <c r="AS27" s="46"/>
    </row>
    <row r="28" spans="2:45" x14ac:dyDescent="0.35">
      <c r="B28" s="54"/>
      <c r="F28" s="55"/>
      <c r="G28" s="55"/>
      <c r="H28" s="56"/>
      <c r="W28" s="502"/>
      <c r="X28" s="490"/>
      <c r="Y28" s="491"/>
      <c r="Z28" s="491"/>
      <c r="AA28" s="492"/>
      <c r="AO28" s="46"/>
      <c r="AP28" s="46"/>
      <c r="AQ28" s="46"/>
      <c r="AR28" s="46"/>
      <c r="AS28" s="46"/>
    </row>
    <row r="29" spans="2:45" x14ac:dyDescent="0.35">
      <c r="B29" s="54"/>
      <c r="F29" s="55"/>
      <c r="G29" s="55"/>
      <c r="H29" s="56"/>
      <c r="W29" s="488" t="s">
        <v>44</v>
      </c>
      <c r="X29" s="490" t="s">
        <v>91</v>
      </c>
      <c r="Y29" s="491"/>
      <c r="Z29" s="491"/>
      <c r="AA29" s="492"/>
      <c r="AO29" s="46"/>
      <c r="AP29" s="46"/>
      <c r="AQ29" s="46"/>
      <c r="AR29" s="46"/>
      <c r="AS29" s="46"/>
    </row>
    <row r="30" spans="2:45" x14ac:dyDescent="0.35">
      <c r="B30" s="54"/>
      <c r="F30" s="55"/>
      <c r="G30" s="55"/>
      <c r="H30" s="56"/>
      <c r="W30" s="488"/>
      <c r="X30" s="490"/>
      <c r="Y30" s="491"/>
      <c r="Z30" s="491"/>
      <c r="AA30" s="492"/>
      <c r="AO30" s="46"/>
      <c r="AP30" s="46"/>
      <c r="AQ30" s="46"/>
      <c r="AR30" s="46"/>
      <c r="AS30" s="46"/>
    </row>
    <row r="31" spans="2:45" ht="15" customHeight="1" x14ac:dyDescent="0.35">
      <c r="B31" s="54"/>
      <c r="F31" s="55"/>
      <c r="G31" s="55"/>
      <c r="H31" s="56"/>
      <c r="W31" s="488"/>
      <c r="X31" s="490"/>
      <c r="Y31" s="491"/>
      <c r="Z31" s="491"/>
      <c r="AA31" s="492"/>
      <c r="AO31" s="46"/>
      <c r="AP31" s="46"/>
      <c r="AQ31" s="46"/>
      <c r="AR31" s="46"/>
      <c r="AS31" s="46"/>
    </row>
    <row r="32" spans="2:45" x14ac:dyDescent="0.35">
      <c r="B32" s="54"/>
      <c r="F32" s="55"/>
      <c r="G32" s="55"/>
      <c r="H32" s="56"/>
      <c r="W32" s="488"/>
      <c r="X32" s="490"/>
      <c r="Y32" s="491"/>
      <c r="Z32" s="491"/>
      <c r="AA32" s="492"/>
      <c r="AO32" s="46"/>
      <c r="AP32" s="46"/>
      <c r="AQ32" s="46"/>
      <c r="AR32" s="46"/>
      <c r="AS32" s="46"/>
    </row>
    <row r="33" spans="1:45" x14ac:dyDescent="0.35">
      <c r="W33" s="489"/>
      <c r="X33" s="493"/>
      <c r="Y33" s="494"/>
      <c r="Z33" s="494"/>
      <c r="AA33" s="495"/>
      <c r="AO33" s="46"/>
      <c r="AP33" s="46"/>
      <c r="AQ33" s="46"/>
      <c r="AR33" s="46"/>
      <c r="AS33" s="46"/>
    </row>
    <row r="34" spans="1:45" x14ac:dyDescent="0.35">
      <c r="B34" s="487"/>
      <c r="C34" s="487"/>
      <c r="D34" s="487"/>
      <c r="E34" s="487"/>
      <c r="F34" s="487"/>
      <c r="G34" s="487"/>
      <c r="H34" s="487"/>
      <c r="AO34" s="46"/>
      <c r="AP34" s="46"/>
      <c r="AQ34" s="46"/>
      <c r="AR34" s="46"/>
      <c r="AS34" s="46"/>
    </row>
    <row r="35" spans="1:45" x14ac:dyDescent="0.35">
      <c r="B35" s="54"/>
      <c r="C35" s="54"/>
      <c r="D35" s="9"/>
      <c r="E35" s="9"/>
      <c r="F35" s="9"/>
      <c r="G35" s="9"/>
      <c r="H35" s="9"/>
      <c r="AO35" s="46"/>
      <c r="AP35" s="46"/>
      <c r="AQ35" s="46"/>
      <c r="AR35" s="46"/>
      <c r="AS35" s="46"/>
    </row>
    <row r="36" spans="1:45" x14ac:dyDescent="0.35">
      <c r="A36" s="46"/>
      <c r="B36" s="65"/>
      <c r="C36" s="257"/>
      <c r="D36" s="46"/>
      <c r="E36" s="46"/>
      <c r="F36" s="93"/>
      <c r="G36" s="93"/>
      <c r="H36" s="94"/>
      <c r="I36" s="46"/>
      <c r="AO36" s="46"/>
      <c r="AP36" s="46"/>
      <c r="AQ36" s="46"/>
      <c r="AR36" s="46"/>
      <c r="AS36" s="46"/>
    </row>
    <row r="37" spans="1:45" x14ac:dyDescent="0.35">
      <c r="A37" s="46"/>
      <c r="B37" s="65"/>
      <c r="C37" s="46"/>
      <c r="D37" s="46"/>
      <c r="E37" s="46"/>
      <c r="F37" s="93"/>
      <c r="G37" s="93"/>
      <c r="H37" s="94"/>
      <c r="I37" s="46"/>
      <c r="AO37" s="46"/>
      <c r="AP37" s="46"/>
      <c r="AQ37" s="46"/>
      <c r="AR37" s="46"/>
      <c r="AS37" s="46"/>
    </row>
    <row r="38" spans="1:45" x14ac:dyDescent="0.35">
      <c r="A38" s="46"/>
      <c r="B38" s="65"/>
      <c r="C38" s="46"/>
      <c r="D38" s="46"/>
      <c r="E38" s="46"/>
      <c r="F38" s="93"/>
      <c r="G38" s="93"/>
      <c r="H38" s="94"/>
      <c r="I38" s="46"/>
      <c r="AO38" s="46"/>
      <c r="AP38" s="46"/>
      <c r="AQ38" s="46"/>
      <c r="AR38" s="46"/>
      <c r="AS38" s="46"/>
    </row>
    <row r="39" spans="1:45" x14ac:dyDescent="0.35">
      <c r="A39" s="46"/>
      <c r="B39" s="65"/>
      <c r="C39" s="46"/>
      <c r="D39" s="46"/>
      <c r="E39" s="46"/>
      <c r="F39" s="93"/>
      <c r="G39" s="93"/>
      <c r="H39" s="94"/>
      <c r="I39" s="46"/>
      <c r="AO39" s="46"/>
      <c r="AP39" s="46"/>
      <c r="AQ39" s="46"/>
      <c r="AR39" s="46"/>
      <c r="AS39" s="46"/>
    </row>
    <row r="40" spans="1:45" x14ac:dyDescent="0.35">
      <c r="A40" s="46"/>
      <c r="B40" s="65"/>
      <c r="C40" s="46"/>
      <c r="D40" s="46"/>
      <c r="E40" s="46"/>
      <c r="F40" s="93"/>
      <c r="G40" s="93"/>
      <c r="H40" s="94"/>
      <c r="I40" s="46"/>
      <c r="AO40" s="46"/>
      <c r="AP40" s="46"/>
      <c r="AQ40" s="46"/>
      <c r="AR40" s="46"/>
      <c r="AS40" s="46"/>
    </row>
    <row r="41" spans="1:45" x14ac:dyDescent="0.35">
      <c r="A41" s="46"/>
      <c r="B41" s="65"/>
      <c r="C41" s="46"/>
      <c r="D41" s="46"/>
      <c r="E41" s="46"/>
      <c r="F41" s="93"/>
      <c r="G41" s="93"/>
      <c r="H41" s="94"/>
      <c r="I41" s="46"/>
      <c r="AO41" s="46"/>
      <c r="AP41" s="46"/>
      <c r="AQ41" s="46"/>
      <c r="AR41" s="46"/>
      <c r="AS41" s="46"/>
    </row>
    <row r="42" spans="1:45" x14ac:dyDescent="0.35">
      <c r="A42" s="46"/>
      <c r="B42" s="65"/>
      <c r="C42" s="46"/>
      <c r="D42" s="46"/>
      <c r="E42" s="46"/>
      <c r="F42" s="93"/>
      <c r="G42" s="93"/>
      <c r="H42" s="94"/>
      <c r="I42" s="46"/>
      <c r="AO42" s="46"/>
      <c r="AP42" s="46"/>
      <c r="AQ42" s="46"/>
      <c r="AR42" s="46"/>
      <c r="AS42" s="46"/>
    </row>
    <row r="43" spans="1:45" x14ac:dyDescent="0.35">
      <c r="A43" s="46"/>
      <c r="B43" s="65"/>
      <c r="C43" s="46"/>
      <c r="D43" s="46"/>
      <c r="E43" s="46"/>
      <c r="F43" s="93"/>
      <c r="G43" s="93"/>
      <c r="H43" s="94"/>
      <c r="I43" s="46"/>
      <c r="AO43" s="46"/>
      <c r="AP43" s="46"/>
      <c r="AQ43" s="46"/>
      <c r="AR43" s="46"/>
      <c r="AS43" s="46"/>
    </row>
    <row r="44" spans="1:45" x14ac:dyDescent="0.35">
      <c r="A44" s="46"/>
      <c r="B44" s="65"/>
      <c r="C44" s="46"/>
      <c r="D44" s="46"/>
      <c r="E44" s="46"/>
      <c r="F44" s="93"/>
      <c r="G44" s="93"/>
      <c r="H44" s="94"/>
      <c r="I44" s="46"/>
      <c r="AO44" s="46"/>
      <c r="AP44" s="46"/>
      <c r="AQ44" s="46"/>
      <c r="AR44" s="46"/>
      <c r="AS44" s="46"/>
    </row>
    <row r="45" spans="1:45" x14ac:dyDescent="0.35">
      <c r="A45" s="46"/>
      <c r="B45" s="46"/>
      <c r="C45" s="46"/>
      <c r="D45" s="46"/>
      <c r="E45" s="46"/>
      <c r="F45" s="46"/>
      <c r="G45" s="46"/>
      <c r="H45" s="46"/>
      <c r="I45" s="46"/>
      <c r="AO45" s="46"/>
      <c r="AP45" s="46"/>
      <c r="AQ45" s="46"/>
      <c r="AR45" s="46"/>
      <c r="AS45" s="46"/>
    </row>
    <row r="46" spans="1:45" x14ac:dyDescent="0.35">
      <c r="A46" s="46"/>
      <c r="B46" s="46"/>
      <c r="C46" s="46"/>
      <c r="D46" s="46"/>
      <c r="E46" s="46"/>
      <c r="F46" s="46"/>
      <c r="G46" s="46"/>
      <c r="H46" s="46"/>
      <c r="I46" s="46"/>
      <c r="AO46" s="46"/>
      <c r="AP46" s="46"/>
      <c r="AQ46" s="46"/>
      <c r="AR46" s="46"/>
      <c r="AS46" s="46"/>
    </row>
    <row r="47" spans="1:45" x14ac:dyDescent="0.35">
      <c r="A47" s="46"/>
      <c r="B47" s="46"/>
      <c r="C47" s="46"/>
      <c r="D47" s="46"/>
      <c r="E47" s="46"/>
      <c r="F47" s="46"/>
      <c r="G47" s="46"/>
      <c r="H47" s="46"/>
      <c r="I47" s="46"/>
      <c r="AO47" s="46"/>
      <c r="AP47" s="46"/>
      <c r="AQ47" s="46"/>
      <c r="AR47" s="46"/>
      <c r="AS47" s="46"/>
    </row>
    <row r="48" spans="1:45" x14ac:dyDescent="0.35">
      <c r="A48" s="46"/>
      <c r="B48" s="46"/>
      <c r="C48" s="46"/>
      <c r="D48" s="46"/>
      <c r="E48" s="46"/>
      <c r="F48" s="46"/>
      <c r="G48" s="46"/>
      <c r="H48" s="46"/>
      <c r="I48" s="46"/>
      <c r="AO48" s="46"/>
      <c r="AP48" s="46"/>
      <c r="AQ48" s="46"/>
      <c r="AR48" s="46"/>
      <c r="AS48" s="46"/>
    </row>
    <row r="49" spans="1:45" x14ac:dyDescent="0.35">
      <c r="A49" s="46"/>
      <c r="B49" s="46"/>
      <c r="C49" s="46"/>
      <c r="D49" s="46"/>
      <c r="E49" s="46"/>
      <c r="F49" s="46"/>
      <c r="G49" s="46"/>
      <c r="H49" s="46"/>
      <c r="I49" s="46"/>
      <c r="AO49" s="46"/>
      <c r="AP49" s="46"/>
      <c r="AQ49" s="46"/>
      <c r="AR49" s="46"/>
      <c r="AS49" s="46"/>
    </row>
    <row r="50" spans="1:45" x14ac:dyDescent="0.35">
      <c r="A50" s="46"/>
      <c r="B50" s="46"/>
      <c r="C50" s="46"/>
      <c r="D50" s="46"/>
      <c r="E50" s="46"/>
      <c r="F50" s="46"/>
      <c r="G50" s="46"/>
      <c r="H50" s="46"/>
      <c r="I50" s="46"/>
      <c r="AO50" s="46"/>
      <c r="AP50" s="46"/>
      <c r="AQ50" s="46"/>
      <c r="AR50" s="46"/>
      <c r="AS50" s="46"/>
    </row>
    <row r="51" spans="1:45" x14ac:dyDescent="0.35">
      <c r="A51" s="46"/>
      <c r="B51" s="46"/>
      <c r="C51" s="46"/>
      <c r="D51" s="46"/>
      <c r="E51" s="46"/>
      <c r="F51" s="46"/>
      <c r="G51" s="46"/>
      <c r="H51" s="46"/>
      <c r="I51" s="46"/>
      <c r="AO51" s="46"/>
      <c r="AP51" s="46"/>
      <c r="AQ51" s="46"/>
      <c r="AR51" s="46"/>
      <c r="AS51" s="46"/>
    </row>
    <row r="52" spans="1:45" x14ac:dyDescent="0.35">
      <c r="A52" s="46"/>
      <c r="B52" s="46"/>
      <c r="C52" s="46"/>
      <c r="D52" s="46"/>
      <c r="E52" s="46"/>
      <c r="F52" s="46"/>
      <c r="G52" s="46"/>
      <c r="H52" s="46"/>
      <c r="I52" s="46"/>
      <c r="AO52" s="46"/>
      <c r="AP52" s="46"/>
      <c r="AQ52" s="46"/>
      <c r="AR52" s="46"/>
      <c r="AS52" s="46"/>
    </row>
    <row r="53" spans="1:45" x14ac:dyDescent="0.35">
      <c r="A53" s="46"/>
      <c r="B53" s="46"/>
      <c r="C53" s="46"/>
      <c r="D53" s="46"/>
      <c r="E53" s="46"/>
      <c r="F53" s="46"/>
      <c r="G53" s="46"/>
      <c r="H53" s="46"/>
      <c r="I53" s="46"/>
      <c r="AO53" s="46"/>
      <c r="AP53" s="46"/>
      <c r="AQ53" s="46"/>
      <c r="AR53" s="46"/>
      <c r="AS53" s="46"/>
    </row>
    <row r="54" spans="1:45" x14ac:dyDescent="0.35">
      <c r="A54" s="46"/>
      <c r="B54" s="46"/>
      <c r="C54" s="46"/>
      <c r="D54" s="46"/>
      <c r="E54" s="46"/>
      <c r="F54" s="46"/>
      <c r="G54" s="46"/>
      <c r="H54" s="46"/>
      <c r="I54" s="46"/>
      <c r="AO54" s="46"/>
      <c r="AP54" s="46"/>
      <c r="AQ54" s="46"/>
      <c r="AR54" s="46"/>
      <c r="AS54" s="46"/>
    </row>
    <row r="55" spans="1:45" x14ac:dyDescent="0.35">
      <c r="A55" s="46"/>
      <c r="B55" s="46"/>
      <c r="C55" s="46"/>
      <c r="D55" s="46"/>
      <c r="E55" s="46"/>
      <c r="F55" s="46"/>
      <c r="G55" s="46"/>
      <c r="H55" s="46"/>
      <c r="I55" s="46"/>
      <c r="AO55" s="46"/>
      <c r="AP55" s="46"/>
      <c r="AQ55" s="46"/>
      <c r="AR55" s="46"/>
      <c r="AS55" s="46"/>
    </row>
    <row r="56" spans="1:45" x14ac:dyDescent="0.35">
      <c r="A56" s="46"/>
      <c r="B56" s="46"/>
      <c r="C56" s="46"/>
      <c r="D56" s="46"/>
      <c r="E56" s="46"/>
      <c r="F56" s="46"/>
      <c r="G56" s="46"/>
      <c r="H56" s="46"/>
      <c r="I56" s="46"/>
      <c r="AO56" s="46"/>
      <c r="AP56" s="46"/>
      <c r="AQ56" s="46"/>
      <c r="AR56" s="46"/>
      <c r="AS56" s="46"/>
    </row>
    <row r="57" spans="1:45" x14ac:dyDescent="0.35">
      <c r="A57" s="9"/>
      <c r="B57" s="9"/>
      <c r="C57" s="9"/>
      <c r="D57" s="9"/>
      <c r="E57" s="9" t="s">
        <v>47</v>
      </c>
      <c r="F57" s="9" t="s">
        <v>48</v>
      </c>
      <c r="G57" s="9" t="s">
        <v>65</v>
      </c>
      <c r="H57" s="9" t="s">
        <v>67</v>
      </c>
      <c r="I57" s="9" t="s">
        <v>68</v>
      </c>
      <c r="J57" s="9" t="s">
        <v>69</v>
      </c>
      <c r="K57" s="9"/>
      <c r="L57" s="9"/>
      <c r="AO57" s="46"/>
      <c r="AP57" s="46"/>
      <c r="AQ57" s="46"/>
      <c r="AR57" s="46"/>
      <c r="AS57" s="46"/>
    </row>
    <row r="58" spans="1:45" x14ac:dyDescent="0.35">
      <c r="A58" s="9" t="str">
        <f>B58&amp;C58</f>
        <v>11</v>
      </c>
      <c r="B58" s="351">
        <v>1</v>
      </c>
      <c r="C58" s="351">
        <v>1</v>
      </c>
      <c r="D58" s="9" t="s">
        <v>8</v>
      </c>
      <c r="E58" s="9">
        <f ca="1">IF(OFFSET(Values!AD$1096,$K58*30,0)="-","-",ROUND(OFFSET(Values!AD$1096,$K58*30,0),1))</f>
        <v>24.6</v>
      </c>
      <c r="F58" s="9">
        <f ca="1">IF(OFFSET(Values!AE$1096,$K58*30,0)="-","-",ROUND(OFFSET(Values!AE$1096,$K58*30,0),1))</f>
        <v>32.200000000000003</v>
      </c>
      <c r="G58" s="9">
        <f ca="1">IF(OFFSET(Values!AF$1096,$K58*30,0)="-","-",ROUND(OFFSET(Values!AF$1096,$K58*30,0),1))</f>
        <v>35.1</v>
      </c>
      <c r="H58" s="352">
        <f ca="1">OFFSET(Values!Y$1096,$K58*30,0)</f>
        <v>0.2446043165467626</v>
      </c>
      <c r="I58" s="352">
        <f ca="1">OFFSET(Values!AA$1096,$K58*30,0)</f>
        <v>5.0359712230215826E-2</v>
      </c>
      <c r="J58" s="352">
        <f ca="1">OFFSET(Values!AC$1096,$K58*30,0)</f>
        <v>3.5971223021582736E-3</v>
      </c>
      <c r="K58" s="9">
        <v>0</v>
      </c>
      <c r="L58" s="9"/>
      <c r="AO58" s="46"/>
      <c r="AP58" s="46"/>
      <c r="AQ58" s="46"/>
      <c r="AR58" s="46"/>
      <c r="AS58" s="46"/>
    </row>
    <row r="59" spans="1:45" x14ac:dyDescent="0.35">
      <c r="A59" s="9" t="str">
        <f t="shared" ref="A59:A84" si="27">B59&amp;C59</f>
        <v>12</v>
      </c>
      <c r="B59" s="351">
        <v>1</v>
      </c>
      <c r="C59" s="351">
        <v>2</v>
      </c>
      <c r="D59" s="9" t="s">
        <v>9</v>
      </c>
      <c r="E59" s="9">
        <f ca="1">IF(OFFSET(Values!AD$1096,$K59*30,0)="-","-",ROUND(OFFSET(Values!AD$1096,$K59*30,0),1))</f>
        <v>23.3</v>
      </c>
      <c r="F59" s="9">
        <f ca="1">IF(OFFSET(Values!AE$1096,$K59*30,0)="-","-",ROUND(OFFSET(Values!AE$1096,$K59*30,0),1))</f>
        <v>30.9</v>
      </c>
      <c r="G59" s="9">
        <f ca="1">IF(OFFSET(Values!AF$1096,$K59*30,0)="-","-",ROUND(OFFSET(Values!AF$1096,$K59*30,0),1))</f>
        <v>33.200000000000003</v>
      </c>
      <c r="H59" s="352">
        <f ca="1">OFFSET(Values!Y$1096,$K59*30,0)</f>
        <v>0.19710144927536233</v>
      </c>
      <c r="I59" s="352">
        <f ca="1">OFFSET(Values!AA$1096,$K59*30,0)</f>
        <v>3.1884057971014491E-2</v>
      </c>
      <c r="J59" s="352">
        <f ca="1">OFFSET(Values!AC$1096,$K59*30,0)</f>
        <v>0</v>
      </c>
      <c r="K59" s="9">
        <v>1</v>
      </c>
      <c r="L59" s="9"/>
      <c r="AO59" s="46"/>
      <c r="AP59" s="46"/>
      <c r="AQ59" s="46"/>
      <c r="AR59" s="46"/>
      <c r="AS59" s="46"/>
    </row>
    <row r="60" spans="1:45" x14ac:dyDescent="0.35">
      <c r="A60" s="9" t="str">
        <f t="shared" si="27"/>
        <v>13</v>
      </c>
      <c r="B60" s="351">
        <v>1</v>
      </c>
      <c r="C60" s="351">
        <v>3</v>
      </c>
      <c r="D60" s="9" t="s">
        <v>10</v>
      </c>
      <c r="E60" s="9">
        <f ca="1">IF(OFFSET(Values!AD$1096,$K60*30,0)="-","-",ROUND(OFFSET(Values!AD$1096,$K60*30,0),1))</f>
        <v>22.2</v>
      </c>
      <c r="F60" s="9">
        <f ca="1">IF(OFFSET(Values!AE$1096,$K60*30,0)="-","-",ROUND(OFFSET(Values!AE$1096,$K60*30,0),1))</f>
        <v>30.8</v>
      </c>
      <c r="G60" s="9">
        <f ca="1">IF(OFFSET(Values!AF$1096,$K60*30,0)="-","-",ROUND(OFFSET(Values!AF$1096,$K60*30,0),1))</f>
        <v>35.4</v>
      </c>
      <c r="H60" s="352">
        <f ca="1">OFFSET(Values!Y$1096,$K60*30,0)</f>
        <v>0.16901408450704225</v>
      </c>
      <c r="I60" s="352">
        <f ca="1">OFFSET(Values!AA$1096,$K60*30,0)</f>
        <v>5.0704225352112678E-2</v>
      </c>
      <c r="J60" s="352">
        <f ca="1">OFFSET(Values!AC$1096,$K60*30,0)</f>
        <v>0</v>
      </c>
      <c r="K60" s="9">
        <v>2</v>
      </c>
      <c r="L60" s="9"/>
      <c r="AO60" s="46"/>
      <c r="AP60" s="46"/>
      <c r="AQ60" s="46"/>
      <c r="AR60" s="46"/>
      <c r="AS60" s="46"/>
    </row>
    <row r="61" spans="1:45" x14ac:dyDescent="0.35">
      <c r="A61" s="9" t="str">
        <f t="shared" si="27"/>
        <v>14</v>
      </c>
      <c r="B61" s="351">
        <v>1</v>
      </c>
      <c r="C61" s="351">
        <v>4</v>
      </c>
      <c r="D61" s="9" t="s">
        <v>11</v>
      </c>
      <c r="E61" s="9">
        <f ca="1">IF(OFFSET(Values!AD$1096,$K61*30,0)="-","-",ROUND(OFFSET(Values!AD$1096,$K61*30,0),1))</f>
        <v>24.2</v>
      </c>
      <c r="F61" s="9">
        <f ca="1">IF(OFFSET(Values!AE$1096,$K61*30,0)="-","-",ROUND(OFFSET(Values!AE$1096,$K61*30,0),1))</f>
        <v>32.5</v>
      </c>
      <c r="G61" s="9">
        <f ca="1">IF(OFFSET(Values!AF$1096,$K61*30,0)="-","-",ROUND(OFFSET(Values!AF$1096,$K61*30,0),1))</f>
        <v>36.6</v>
      </c>
      <c r="H61" s="352">
        <f ca="1">OFFSET(Values!Y$1096,$K61*30,0)</f>
        <v>0.24099722991689751</v>
      </c>
      <c r="I61" s="352">
        <f ca="1">OFFSET(Values!AA$1096,$K61*30,0)</f>
        <v>7.7562326869806089E-2</v>
      </c>
      <c r="J61" s="352">
        <f ca="1">OFFSET(Values!AC$1096,$K61*30,0)</f>
        <v>5.5401662049861496E-3</v>
      </c>
      <c r="K61" s="9">
        <v>3</v>
      </c>
      <c r="L61" s="9"/>
      <c r="AO61" s="46"/>
      <c r="AP61" s="46"/>
      <c r="AQ61" s="46"/>
      <c r="AR61" s="46"/>
      <c r="AS61" s="46"/>
    </row>
    <row r="62" spans="1:45" x14ac:dyDescent="0.35">
      <c r="A62" s="9" t="str">
        <f t="shared" si="27"/>
        <v>15</v>
      </c>
      <c r="B62" s="351">
        <v>1</v>
      </c>
      <c r="C62" s="351">
        <v>5</v>
      </c>
      <c r="D62" s="9" t="s">
        <v>5</v>
      </c>
      <c r="E62" s="9">
        <f ca="1">IF(OFFSET(Values!AD$1096,$K62*30,0)="-","-",ROUND(OFFSET(Values!AD$1096,$K62*30,0),1))</f>
        <v>23.9</v>
      </c>
      <c r="F62" s="9">
        <f ca="1">IF(OFFSET(Values!AE$1096,$K62*30,0)="-","-",ROUND(OFFSET(Values!AE$1096,$K62*30,0),1))</f>
        <v>32.1</v>
      </c>
      <c r="G62" s="9">
        <f ca="1">IF(OFFSET(Values!AF$1096,$K62*30,0)="-","-",ROUND(OFFSET(Values!AF$1096,$K62*30,0),1))</f>
        <v>36</v>
      </c>
      <c r="H62" s="352">
        <f ca="1">OFFSET(Values!Y$1096,$K62*30,0)</f>
        <v>0.23943661971830985</v>
      </c>
      <c r="I62" s="352">
        <f ca="1">OFFSET(Values!AA$1096,$K62*30,0)</f>
        <v>6.7605633802816895E-2</v>
      </c>
      <c r="J62" s="352">
        <f ca="1">OFFSET(Values!AC$1096,$K62*30,0)</f>
        <v>2.8169014084507044E-3</v>
      </c>
      <c r="K62" s="9">
        <v>4</v>
      </c>
      <c r="L62" s="9"/>
      <c r="AO62" s="46"/>
      <c r="AP62" s="46"/>
      <c r="AQ62" s="46"/>
      <c r="AR62" s="46"/>
      <c r="AS62" s="46"/>
    </row>
    <row r="63" spans="1:45" x14ac:dyDescent="0.35">
      <c r="A63" s="9" t="str">
        <f t="shared" si="27"/>
        <v>16</v>
      </c>
      <c r="B63" s="351">
        <v>1</v>
      </c>
      <c r="C63" s="351">
        <v>6</v>
      </c>
      <c r="D63" s="9" t="s">
        <v>6</v>
      </c>
      <c r="E63" s="9">
        <f ca="1">IF(OFFSET(Values!AD$1096,$K63*30,0)="-","-",ROUND(OFFSET(Values!AD$1096,$K63*30,0),1))</f>
        <v>23.6</v>
      </c>
      <c r="F63" s="9">
        <f ca="1">IF(OFFSET(Values!AE$1096,$K63*30,0)="-","-",ROUND(OFFSET(Values!AE$1096,$K63*30,0),1))</f>
        <v>32.6</v>
      </c>
      <c r="G63" s="9">
        <f ca="1">IF(OFFSET(Values!AF$1096,$K63*30,0)="-","-",ROUND(OFFSET(Values!AF$1096,$K63*30,0),1))</f>
        <v>36.1</v>
      </c>
      <c r="H63" s="352">
        <f ca="1">OFFSET(Values!Y$1096,$K63*30,0)</f>
        <v>0.2140077821011673</v>
      </c>
      <c r="I63" s="352">
        <f ca="1">OFFSET(Values!AA$1096,$K63*30,0)</f>
        <v>7.7821011673151752E-2</v>
      </c>
      <c r="J63" s="352">
        <f ca="1">OFFSET(Values!AC$1096,$K63*30,0)</f>
        <v>0</v>
      </c>
      <c r="K63" s="9">
        <v>5</v>
      </c>
      <c r="L63" s="9"/>
      <c r="AO63" s="46"/>
      <c r="AP63" s="46"/>
      <c r="AQ63" s="46"/>
      <c r="AR63" s="46"/>
      <c r="AS63" s="46"/>
    </row>
    <row r="64" spans="1:45" x14ac:dyDescent="0.35">
      <c r="A64" s="9" t="str">
        <f t="shared" si="27"/>
        <v>17</v>
      </c>
      <c r="B64" s="351">
        <v>1</v>
      </c>
      <c r="C64" s="351">
        <v>7</v>
      </c>
      <c r="D64" s="9" t="s">
        <v>7</v>
      </c>
      <c r="E64" s="9">
        <f ca="1">IF(OFFSET(Values!AD$1096,$K64*30,0)="-","-",ROUND(OFFSET(Values!AD$1096,$K64*30,0),1))</f>
        <v>25.4</v>
      </c>
      <c r="F64" s="9">
        <f ca="1">IF(OFFSET(Values!AE$1096,$K64*30,0)="-","-",ROUND(OFFSET(Values!AE$1096,$K64*30,0),1))</f>
        <v>33.700000000000003</v>
      </c>
      <c r="G64" s="9">
        <f ca="1">IF(OFFSET(Values!AF$1096,$K64*30,0)="-","-",ROUND(OFFSET(Values!AF$1096,$K64*30,0),1))</f>
        <v>38</v>
      </c>
      <c r="H64" s="352">
        <f ca="1">OFFSET(Values!Y$1096,$K64*30,0)</f>
        <v>0.29139072847682118</v>
      </c>
      <c r="I64" s="352">
        <f ca="1">OFFSET(Values!AA$1096,$K64*30,0)</f>
        <v>0.11920529801324503</v>
      </c>
      <c r="J64" s="352">
        <f ca="1">OFFSET(Values!AC$1096,$K64*30,0)</f>
        <v>0</v>
      </c>
      <c r="K64" s="9">
        <v>6</v>
      </c>
      <c r="L64" s="9"/>
      <c r="AO64" s="46"/>
      <c r="AP64" s="46"/>
      <c r="AQ64" s="46"/>
      <c r="AR64" s="46"/>
      <c r="AS64" s="46"/>
    </row>
    <row r="65" spans="1:45" x14ac:dyDescent="0.35">
      <c r="A65" s="9" t="str">
        <f t="shared" si="27"/>
        <v>18</v>
      </c>
      <c r="B65" s="351">
        <v>1</v>
      </c>
      <c r="C65" s="351">
        <v>8</v>
      </c>
      <c r="D65" s="9" t="s">
        <v>70</v>
      </c>
      <c r="E65" s="9">
        <f ca="1">IF(OFFSET(Values!AD$1096,$K65*30,0)="-","-",ROUND(OFFSET(Values!AD$1096,$K65*30,0),1))</f>
        <v>23.6</v>
      </c>
      <c r="F65" s="9">
        <f ca="1">IF(OFFSET(Values!AE$1096,$K65*30,0)="-","-",ROUND(OFFSET(Values!AE$1096,$K65*30,0),1))</f>
        <v>31.5</v>
      </c>
      <c r="G65" s="9">
        <f ca="1">IF(OFFSET(Values!AF$1096,$K65*30,0)="-","-",ROUND(OFFSET(Values!AF$1096,$K65*30,0),1))</f>
        <v>35.6</v>
      </c>
      <c r="H65" s="352">
        <f ca="1">OFFSET(Values!Y$1096,$K65*30,0)</f>
        <v>0.21723730814639899</v>
      </c>
      <c r="I65" s="352">
        <f ca="1">OFFSET(Values!AA$1096,$K65*30,0)</f>
        <v>5.6080283353010615E-2</v>
      </c>
      <c r="J65" s="352">
        <f ca="1">OFFSET(Values!AC$1096,$K65*30,0)</f>
        <v>2.3612750885478153E-3</v>
      </c>
      <c r="K65" s="9">
        <v>7</v>
      </c>
      <c r="L65" s="9"/>
      <c r="AO65" s="46"/>
      <c r="AP65" s="46"/>
      <c r="AQ65" s="46"/>
      <c r="AR65" s="46"/>
      <c r="AS65" s="46"/>
    </row>
    <row r="66" spans="1:45" x14ac:dyDescent="0.35">
      <c r="A66" s="9" t="str">
        <f t="shared" si="27"/>
        <v>19</v>
      </c>
      <c r="B66" s="351">
        <v>1</v>
      </c>
      <c r="C66" s="351">
        <v>9</v>
      </c>
      <c r="D66" s="9" t="s">
        <v>71</v>
      </c>
      <c r="E66" s="9">
        <f ca="1">IF(OFFSET(Values!AD$1096,$K66*30,0)="-","-",ROUND(OFFSET(Values!AD$1096,$K66*30,0),1))</f>
        <v>23.7</v>
      </c>
      <c r="F66" s="9">
        <f ca="1">IF(OFFSET(Values!AE$1096,$K66*30,0)="-","-",ROUND(OFFSET(Values!AE$1096,$K66*30,0),1))</f>
        <v>31.8</v>
      </c>
      <c r="G66" s="9">
        <f ca="1">IF(OFFSET(Values!AF$1096,$K66*30,0)="-","-",ROUND(OFFSET(Values!AF$1096,$K66*30,0),1))</f>
        <v>35.9</v>
      </c>
      <c r="H66" s="352">
        <f ca="1">OFFSET(Values!Y$1096,$K66*30,0)</f>
        <v>0.22216936251189334</v>
      </c>
      <c r="I66" s="352">
        <f ca="1">OFFSET(Values!AA$1096,$K66*30,0)</f>
        <v>6.3273073263558494E-2</v>
      </c>
      <c r="J66" s="352">
        <f ca="1">OFFSET(Values!AC$1096,$K66*30,0)</f>
        <v>1.902949571836346E-3</v>
      </c>
      <c r="K66" s="9">
        <v>8</v>
      </c>
      <c r="L66" s="9"/>
      <c r="AO66" s="46"/>
      <c r="AP66" s="46"/>
      <c r="AQ66" s="46"/>
      <c r="AR66" s="46"/>
      <c r="AS66" s="46"/>
    </row>
    <row r="67" spans="1:45" x14ac:dyDescent="0.35">
      <c r="A67" s="9" t="str">
        <f t="shared" si="27"/>
        <v>21</v>
      </c>
      <c r="B67" s="351">
        <v>2</v>
      </c>
      <c r="C67" s="351">
        <v>1</v>
      </c>
      <c r="D67" s="9" t="s">
        <v>8</v>
      </c>
      <c r="E67" s="9">
        <f ca="1">IF(OFFSET(Values!BI$1096,$K67*30,0)="-","-",ROUND(OFFSET(Values!BI$1096,$K67*30,0),1))</f>
        <v>21.3</v>
      </c>
      <c r="F67" s="9">
        <f ca="1">IF(OFFSET(Values!BJ$1096,$K67*30,0)="-","-",ROUND(OFFSET(Values!BJ$1096,$K67*30,0),1))</f>
        <v>31.3</v>
      </c>
      <c r="G67" s="9">
        <f ca="1">IF(OFFSET(Values!BK$1096,$K67*30,0)="-","-",ROUND(OFFSET(Values!BK$1096,$K67*30,0),1))</f>
        <v>33.6</v>
      </c>
      <c r="H67" s="352">
        <f ca="1">OFFSET(Values!BD$1096,$K67*30,0)</f>
        <v>0.19787985865724381</v>
      </c>
      <c r="I67" s="352">
        <f ca="1">OFFSET(Values!BF$1096,$K67*30,0)</f>
        <v>3.1802120141342753E-2</v>
      </c>
      <c r="J67" s="352">
        <f ca="1">OFFSET(Values!BH$1096,$K67*30,0)</f>
        <v>0</v>
      </c>
      <c r="K67" s="9">
        <v>0</v>
      </c>
      <c r="L67" s="9"/>
      <c r="AO67" s="46"/>
      <c r="AP67" s="46"/>
      <c r="AQ67" s="46"/>
      <c r="AR67" s="46"/>
      <c r="AS67" s="46"/>
    </row>
    <row r="68" spans="1:45" x14ac:dyDescent="0.35">
      <c r="A68" s="9" t="str">
        <f t="shared" si="27"/>
        <v>22</v>
      </c>
      <c r="B68" s="351">
        <v>2</v>
      </c>
      <c r="C68" s="351">
        <v>2</v>
      </c>
      <c r="D68" s="9" t="s">
        <v>9</v>
      </c>
      <c r="E68" s="9">
        <f ca="1">IF(OFFSET(Values!BI$1096,$K68*30,0)="-","-",ROUND(OFFSET(Values!BI$1096,$K68*30,0),1))</f>
        <v>20.3</v>
      </c>
      <c r="F68" s="9">
        <f ca="1">IF(OFFSET(Values!BJ$1096,$K68*30,0)="-","-",ROUND(OFFSET(Values!BJ$1096,$K68*30,0),1))</f>
        <v>29.6</v>
      </c>
      <c r="G68" s="9">
        <f ca="1">IF(OFFSET(Values!BK$1096,$K68*30,0)="-","-",ROUND(OFFSET(Values!BK$1096,$K68*30,0),1))</f>
        <v>33.9</v>
      </c>
      <c r="H68" s="352">
        <f ca="1">OFFSET(Values!BD$1096,$K68*30,0)</f>
        <v>0.13407821229050279</v>
      </c>
      <c r="I68" s="352">
        <f ca="1">OFFSET(Values!BF$1096,$K68*30,0)</f>
        <v>3.0726256983240222E-2</v>
      </c>
      <c r="J68" s="352">
        <f ca="1">OFFSET(Values!BH$1096,$K68*30,0)</f>
        <v>0</v>
      </c>
      <c r="K68" s="9">
        <v>1</v>
      </c>
      <c r="L68" s="9"/>
      <c r="AO68" s="46"/>
      <c r="AP68" s="46"/>
      <c r="AQ68" s="46"/>
      <c r="AR68" s="46"/>
      <c r="AS68" s="46"/>
    </row>
    <row r="69" spans="1:45" x14ac:dyDescent="0.35">
      <c r="A69" s="9" t="str">
        <f t="shared" si="27"/>
        <v>23</v>
      </c>
      <c r="B69" s="351">
        <v>2</v>
      </c>
      <c r="C69" s="351">
        <v>3</v>
      </c>
      <c r="D69" s="9" t="s">
        <v>10</v>
      </c>
      <c r="E69" s="9">
        <f ca="1">IF(OFFSET(Values!BI$1096,$K69*30,0)="-","-",ROUND(OFFSET(Values!BI$1096,$K69*30,0),1))</f>
        <v>20</v>
      </c>
      <c r="F69" s="9">
        <f ca="1">IF(OFFSET(Values!BJ$1096,$K69*30,0)="-","-",ROUND(OFFSET(Values!BJ$1096,$K69*30,0),1))</f>
        <v>28.7</v>
      </c>
      <c r="G69" s="9">
        <f ca="1">IF(OFFSET(Values!BK$1096,$K69*30,0)="-","-",ROUND(OFFSET(Values!BK$1096,$K69*30,0),1))</f>
        <v>33.799999999999997</v>
      </c>
      <c r="H69" s="352">
        <f ca="1">OFFSET(Values!BD$1096,$K69*30,0)</f>
        <v>0.11452513966480447</v>
      </c>
      <c r="I69" s="352">
        <f ca="1">OFFSET(Values!BF$1096,$K69*30,0)</f>
        <v>2.7932960893854747E-2</v>
      </c>
      <c r="J69" s="352">
        <f ca="1">OFFSET(Values!BH$1096,$K69*30,0)</f>
        <v>0</v>
      </c>
      <c r="K69" s="9">
        <v>2</v>
      </c>
      <c r="L69" s="9"/>
      <c r="AO69" s="46"/>
      <c r="AP69" s="46"/>
      <c r="AQ69" s="46"/>
      <c r="AR69" s="46"/>
      <c r="AS69" s="46"/>
    </row>
    <row r="70" spans="1:45" x14ac:dyDescent="0.35">
      <c r="A70" s="9" t="str">
        <f t="shared" si="27"/>
        <v>24</v>
      </c>
      <c r="B70" s="351">
        <v>2</v>
      </c>
      <c r="C70" s="351">
        <v>4</v>
      </c>
      <c r="D70" s="9" t="s">
        <v>11</v>
      </c>
      <c r="E70" s="9">
        <f ca="1">IF(OFFSET(Values!BI$1096,$K70*30,0)="-","-",ROUND(OFFSET(Values!BI$1096,$K70*30,0),1))</f>
        <v>20.8</v>
      </c>
      <c r="F70" s="9">
        <f ca="1">IF(OFFSET(Values!BJ$1096,$K70*30,0)="-","-",ROUND(OFFSET(Values!BJ$1096,$K70*30,0),1))</f>
        <v>30.3</v>
      </c>
      <c r="G70" s="9">
        <f ca="1">IF(OFFSET(Values!BK$1096,$K70*30,0)="-","-",ROUND(OFFSET(Values!BK$1096,$K70*30,0),1))</f>
        <v>34.1</v>
      </c>
      <c r="H70" s="352">
        <f ca="1">OFFSET(Values!BD$1096,$K70*30,0)</f>
        <v>0.15634218289085547</v>
      </c>
      <c r="I70" s="352">
        <f ca="1">OFFSET(Values!BF$1096,$K70*30,0)</f>
        <v>2.9498525073746312E-2</v>
      </c>
      <c r="J70" s="352">
        <f ca="1">OFFSET(Values!BH$1096,$K70*30,0)</f>
        <v>0</v>
      </c>
      <c r="K70" s="9">
        <v>3</v>
      </c>
      <c r="L70" s="9"/>
      <c r="AO70" s="46"/>
      <c r="AP70" s="46"/>
      <c r="AQ70" s="46"/>
      <c r="AR70" s="46"/>
      <c r="AS70" s="46"/>
    </row>
    <row r="71" spans="1:45" x14ac:dyDescent="0.35">
      <c r="A71" s="9" t="str">
        <f t="shared" si="27"/>
        <v>25</v>
      </c>
      <c r="B71" s="351">
        <v>2</v>
      </c>
      <c r="C71" s="351">
        <v>5</v>
      </c>
      <c r="D71" s="9" t="s">
        <v>5</v>
      </c>
      <c r="E71" s="9">
        <f ca="1">IF(OFFSET(Values!BI$1096,$K71*30,0)="-","-",ROUND(OFFSET(Values!BI$1096,$K71*30,0),1))</f>
        <v>20.399999999999999</v>
      </c>
      <c r="F71" s="9">
        <f ca="1">IF(OFFSET(Values!BJ$1096,$K71*30,0)="-","-",ROUND(OFFSET(Values!BJ$1096,$K71*30,0),1))</f>
        <v>29.8</v>
      </c>
      <c r="G71" s="9">
        <f ca="1">IF(OFFSET(Values!BK$1096,$K71*30,0)="-","-",ROUND(OFFSET(Values!BK$1096,$K71*30,0),1))</f>
        <v>33.1</v>
      </c>
      <c r="H71" s="352">
        <f ca="1">OFFSET(Values!BD$1096,$K71*30,0)</f>
        <v>0.1484593837535014</v>
      </c>
      <c r="I71" s="352">
        <f ca="1">OFFSET(Values!BF$1096,$K71*30,0)</f>
        <v>2.8011204481792718E-2</v>
      </c>
      <c r="J71" s="352">
        <f ca="1">OFFSET(Values!BH$1096,$K71*30,0)</f>
        <v>0</v>
      </c>
      <c r="K71" s="9">
        <v>4</v>
      </c>
      <c r="L71" s="9"/>
    </row>
    <row r="72" spans="1:45" x14ac:dyDescent="0.35">
      <c r="A72" s="9" t="str">
        <f t="shared" si="27"/>
        <v>26</v>
      </c>
      <c r="B72" s="351">
        <v>2</v>
      </c>
      <c r="C72" s="351">
        <v>6</v>
      </c>
      <c r="D72" s="9" t="s">
        <v>6</v>
      </c>
      <c r="E72" s="9">
        <f ca="1">IF(OFFSET(Values!BI$1096,$K72*30,0)="-","-",ROUND(OFFSET(Values!BI$1096,$K72*30,0),1))</f>
        <v>21.5</v>
      </c>
      <c r="F72" s="9">
        <f ca="1">IF(OFFSET(Values!BJ$1096,$K72*30,0)="-","-",ROUND(OFFSET(Values!BJ$1096,$K72*30,0),1))</f>
        <v>30.8</v>
      </c>
      <c r="G72" s="9">
        <f ca="1">IF(OFFSET(Values!BK$1096,$K72*30,0)="-","-",ROUND(OFFSET(Values!BK$1096,$K72*30,0),1))</f>
        <v>35.299999999999997</v>
      </c>
      <c r="H72" s="352">
        <f ca="1">OFFSET(Values!BD$1096,$K72*30,0)</f>
        <v>0.18604651162790697</v>
      </c>
      <c r="I72" s="352">
        <f ca="1">OFFSET(Values!BF$1096,$K72*30,0)</f>
        <v>5.0387596899224806E-2</v>
      </c>
      <c r="J72" s="352">
        <f ca="1">OFFSET(Values!BH$1096,$K72*30,0)</f>
        <v>0</v>
      </c>
      <c r="K72" s="9">
        <v>5</v>
      </c>
      <c r="L72" s="9"/>
    </row>
    <row r="73" spans="1:45" x14ac:dyDescent="0.35">
      <c r="A73" s="9" t="str">
        <f t="shared" si="27"/>
        <v>27</v>
      </c>
      <c r="B73" s="351">
        <v>2</v>
      </c>
      <c r="C73" s="351">
        <v>7</v>
      </c>
      <c r="D73" s="9" t="s">
        <v>7</v>
      </c>
      <c r="E73" s="9">
        <f ca="1">IF(OFFSET(Values!BI$1096,$K73*30,0)="-","-",ROUND(OFFSET(Values!BI$1096,$K73*30,0),1))</f>
        <v>21.6</v>
      </c>
      <c r="F73" s="9">
        <f ca="1">IF(OFFSET(Values!BJ$1096,$K73*30,0)="-","-",ROUND(OFFSET(Values!BJ$1096,$K73*30,0),1))</f>
        <v>31.4</v>
      </c>
      <c r="G73" s="9">
        <f ca="1">IF(OFFSET(Values!BK$1096,$K73*30,0)="-","-",ROUND(OFFSET(Values!BK$1096,$K73*30,0),1))</f>
        <v>33.799999999999997</v>
      </c>
      <c r="H73" s="352">
        <f ca="1">OFFSET(Values!BD$1096,$K73*30,0)</f>
        <v>0.18518518518518517</v>
      </c>
      <c r="I73" s="352">
        <f ca="1">OFFSET(Values!BF$1096,$K73*30,0)</f>
        <v>2.9629629629629631E-2</v>
      </c>
      <c r="J73" s="352">
        <f ca="1">OFFSET(Values!BH$1096,$K73*30,0)</f>
        <v>0</v>
      </c>
      <c r="K73" s="9">
        <v>6</v>
      </c>
      <c r="L73" s="9"/>
    </row>
    <row r="74" spans="1:45" x14ac:dyDescent="0.35">
      <c r="A74" s="9" t="str">
        <f t="shared" si="27"/>
        <v>28</v>
      </c>
      <c r="B74" s="351">
        <v>2</v>
      </c>
      <c r="C74" s="351">
        <v>8</v>
      </c>
      <c r="D74" s="9" t="s">
        <v>70</v>
      </c>
      <c r="E74" s="9">
        <f ca="1">IF(OFFSET(Values!BI$1096,$K74*30,0)="-","-",ROUND(OFFSET(Values!BI$1096,$K74*30,0),1))</f>
        <v>20.5</v>
      </c>
      <c r="F74" s="9">
        <f ca="1">IF(OFFSET(Values!BJ$1096,$K74*30,0)="-","-",ROUND(OFFSET(Values!BJ$1096,$K74*30,0),1))</f>
        <v>30</v>
      </c>
      <c r="G74" s="9">
        <f ca="1">IF(OFFSET(Values!BK$1096,$K74*30,0)="-","-",ROUND(OFFSET(Values!BK$1096,$K74*30,0),1))</f>
        <v>33.700000000000003</v>
      </c>
      <c r="H74" s="352">
        <f ca="1">OFFSET(Values!BD$1096,$K74*30,0)</f>
        <v>0.14808259587020653</v>
      </c>
      <c r="I74" s="352">
        <f ca="1">OFFSET(Values!BF$1096,$K74*30,0)</f>
        <v>2.9498525073746323E-2</v>
      </c>
      <c r="J74" s="352">
        <f ca="1">OFFSET(Values!BH$1096,$K74*30,0)</f>
        <v>0</v>
      </c>
      <c r="K74" s="9">
        <v>7</v>
      </c>
      <c r="L74" s="9"/>
    </row>
    <row r="75" spans="1:45" x14ac:dyDescent="0.35">
      <c r="A75" s="9" t="str">
        <f t="shared" si="27"/>
        <v>29</v>
      </c>
      <c r="B75" s="351">
        <v>2</v>
      </c>
      <c r="C75" s="351">
        <v>9</v>
      </c>
      <c r="D75" s="9" t="s">
        <v>71</v>
      </c>
      <c r="E75" s="9">
        <f ca="1">IF(OFFSET(Values!BI$1096,$K75*30,0)="-","-",ROUND(OFFSET(Values!BI$1096,$K75*30,0),1))</f>
        <v>20.7</v>
      </c>
      <c r="F75" s="9">
        <f ca="1">IF(OFFSET(Values!BJ$1096,$K75*30,0)="-","-",ROUND(OFFSET(Values!BJ$1096,$K75*30,0),1))</f>
        <v>30.2</v>
      </c>
      <c r="G75" s="9">
        <f ca="1">IF(OFFSET(Values!BK$1096,$K75*30,0)="-","-",ROUND(OFFSET(Values!BK$1096,$K75*30,0),1))</f>
        <v>33.9</v>
      </c>
      <c r="H75" s="352">
        <f ca="1">OFFSET(Values!BD$1096,$K75*30,0)</f>
        <v>0.15517241379310345</v>
      </c>
      <c r="I75" s="352">
        <f ca="1">OFFSET(Values!BF$1096,$K75*30,0)</f>
        <v>3.2088122605363978E-2</v>
      </c>
      <c r="J75" s="352">
        <f ca="1">OFFSET(Values!BH$1096,$K75*30,0)</f>
        <v>0</v>
      </c>
      <c r="K75" s="9">
        <v>8</v>
      </c>
      <c r="L75" s="9"/>
    </row>
    <row r="76" spans="1:45" x14ac:dyDescent="0.35">
      <c r="A76" s="9" t="str">
        <f t="shared" si="27"/>
        <v>31</v>
      </c>
      <c r="B76" s="351">
        <v>3</v>
      </c>
      <c r="C76" s="351">
        <v>1</v>
      </c>
      <c r="D76" s="9" t="s">
        <v>8</v>
      </c>
      <c r="E76" s="353">
        <f ca="1">IF(OFFSET(Values!CN$1096,$K76*30,0)="-","-",ROUND(OFFSET(Values!CN$1096,$K76*30,0),1))</f>
        <v>22.9</v>
      </c>
      <c r="F76" s="353">
        <f ca="1">IF(OFFSET(Values!CO$1096,$K76*30,0)="-","-",ROUND(OFFSET(Values!CO$1096,$K76*30,0),1))</f>
        <v>31.7</v>
      </c>
      <c r="G76" s="353">
        <f ca="1">IF(OFFSET(Values!CP$1096,$K76*30,0)="-","-",ROUND(OFFSET(Values!CP$1096,$K76*30,0),1))</f>
        <v>34.799999999999997</v>
      </c>
      <c r="H76" s="352">
        <f ca="1">OFFSET(Values!CI$1096,$K76*30,0)</f>
        <v>0.22103386809269163</v>
      </c>
      <c r="I76" s="352">
        <f ca="1">OFFSET(Values!CK$1096,$K76*30,0)</f>
        <v>4.0998217468805706E-2</v>
      </c>
      <c r="J76" s="352">
        <f ca="1">OFFSET(Values!CM$1096,$K76*30,0)</f>
        <v>1.7825311942959001E-3</v>
      </c>
      <c r="K76" s="9">
        <v>0</v>
      </c>
      <c r="L76" s="9"/>
    </row>
    <row r="77" spans="1:45" x14ac:dyDescent="0.35">
      <c r="A77" s="9" t="str">
        <f t="shared" si="27"/>
        <v>32</v>
      </c>
      <c r="B77" s="351">
        <v>3</v>
      </c>
      <c r="C77" s="351">
        <v>2</v>
      </c>
      <c r="D77" s="9" t="s">
        <v>9</v>
      </c>
      <c r="E77" s="353">
        <f ca="1">IF(OFFSET(Values!CN$1096,$K77*30,0)="-","-",ROUND(OFFSET(Values!CN$1096,$K77*30,0),1))</f>
        <v>21.7</v>
      </c>
      <c r="F77" s="353">
        <f ca="1">IF(OFFSET(Values!CO$1096,$K77*30,0)="-","-",ROUND(OFFSET(Values!CO$1096,$K77*30,0),1))</f>
        <v>30.3</v>
      </c>
      <c r="G77" s="353">
        <f ca="1">IF(OFFSET(Values!CP$1096,$K77*30,0)="-","-",ROUND(OFFSET(Values!CP$1096,$K77*30,0),1))</f>
        <v>33.299999999999997</v>
      </c>
      <c r="H77" s="352">
        <f ca="1">OFFSET(Values!CI$1096,$K77*30,0)</f>
        <v>0.16500711237553342</v>
      </c>
      <c r="I77" s="352">
        <f ca="1">OFFSET(Values!CK$1096,$K77*30,0)</f>
        <v>3.1294452347083924E-2</v>
      </c>
      <c r="J77" s="352">
        <f ca="1">OFFSET(Values!CM$1096,$K77*30,0)</f>
        <v>0</v>
      </c>
      <c r="K77" s="9">
        <v>1</v>
      </c>
      <c r="L77" s="9"/>
    </row>
    <row r="78" spans="1:45" x14ac:dyDescent="0.35">
      <c r="A78" s="9" t="str">
        <f t="shared" si="27"/>
        <v>33</v>
      </c>
      <c r="B78" s="351">
        <v>3</v>
      </c>
      <c r="C78" s="351">
        <v>3</v>
      </c>
      <c r="D78" s="9" t="s">
        <v>10</v>
      </c>
      <c r="E78" s="353">
        <f ca="1">IF(OFFSET(Values!CN$1096,$K78*30,0)="-","-",ROUND(OFFSET(Values!CN$1096,$K78*30,0),1))</f>
        <v>21.1</v>
      </c>
      <c r="F78" s="353">
        <f ca="1">IF(OFFSET(Values!CO$1096,$K78*30,0)="-","-",ROUND(OFFSET(Values!CO$1096,$K78*30,0),1))</f>
        <v>29.7</v>
      </c>
      <c r="G78" s="353">
        <f ca="1">IF(OFFSET(Values!CP$1096,$K78*30,0)="-","-",ROUND(OFFSET(Values!CP$1096,$K78*30,0),1))</f>
        <v>34.299999999999997</v>
      </c>
      <c r="H78" s="352">
        <f ca="1">OFFSET(Values!CI$1096,$K78*30,0)</f>
        <v>0.14165497896213183</v>
      </c>
      <c r="I78" s="352">
        <f ca="1">OFFSET(Values!CK$1096,$K78*30,0)</f>
        <v>3.9270687237026647E-2</v>
      </c>
      <c r="J78" s="352">
        <f ca="1">OFFSET(Values!CM$1096,$K78*30,0)</f>
        <v>0</v>
      </c>
      <c r="K78" s="9">
        <v>2</v>
      </c>
      <c r="L78" s="9"/>
    </row>
    <row r="79" spans="1:45" x14ac:dyDescent="0.35">
      <c r="A79" s="9" t="str">
        <f t="shared" si="27"/>
        <v>34</v>
      </c>
      <c r="B79" s="351">
        <v>3</v>
      </c>
      <c r="C79" s="351">
        <v>4</v>
      </c>
      <c r="D79" s="9" t="s">
        <v>11</v>
      </c>
      <c r="E79" s="353">
        <f ca="1">IF(OFFSET(Values!CN$1096,$K79*30,0)="-","-",ROUND(OFFSET(Values!CN$1096,$K79*30,0),1))</f>
        <v>22.5</v>
      </c>
      <c r="F79" s="353">
        <f ca="1">IF(OFFSET(Values!CO$1096,$K79*30,0)="-","-",ROUND(OFFSET(Values!CO$1096,$K79*30,0),1))</f>
        <v>31.5</v>
      </c>
      <c r="G79" s="353">
        <f ca="1">IF(OFFSET(Values!CP$1096,$K79*30,0)="-","-",ROUND(OFFSET(Values!CP$1096,$K79*30,0),1))</f>
        <v>35.5</v>
      </c>
      <c r="H79" s="352">
        <f ca="1">OFFSET(Values!CI$1096,$K79*30,0)</f>
        <v>0.2</v>
      </c>
      <c r="I79" s="352">
        <f ca="1">OFFSET(Values!CK$1096,$K79*30,0)</f>
        <v>5.4285714285714284E-2</v>
      </c>
      <c r="J79" s="352">
        <f ca="1">OFFSET(Values!CM$1096,$K79*30,0)</f>
        <v>2.8571428571428571E-3</v>
      </c>
      <c r="K79" s="9">
        <v>3</v>
      </c>
      <c r="L79" s="9"/>
    </row>
    <row r="80" spans="1:45" x14ac:dyDescent="0.35">
      <c r="A80" s="9" t="str">
        <f t="shared" si="27"/>
        <v>35</v>
      </c>
      <c r="B80" s="351">
        <v>3</v>
      </c>
      <c r="C80" s="351">
        <v>5</v>
      </c>
      <c r="D80" s="9" t="s">
        <v>5</v>
      </c>
      <c r="E80" s="353">
        <f ca="1">IF(OFFSET(Values!CN$1096,$K80*30,0)="-","-",ROUND(OFFSET(Values!CN$1096,$K80*30,0),1))</f>
        <v>22.2</v>
      </c>
      <c r="F80" s="353">
        <f ca="1">IF(OFFSET(Values!CO$1096,$K80*30,0)="-","-",ROUND(OFFSET(Values!CO$1096,$K80*30,0),1))</f>
        <v>30.9</v>
      </c>
      <c r="G80" s="353">
        <f ca="1">IF(OFFSET(Values!CP$1096,$K80*30,0)="-","-",ROUND(OFFSET(Values!CP$1096,$K80*30,0),1))</f>
        <v>34.799999999999997</v>
      </c>
      <c r="H80" s="352">
        <f ca="1">OFFSET(Values!CI$1096,$K80*30,0)</f>
        <v>0.19382022471910113</v>
      </c>
      <c r="I80" s="352">
        <f ca="1">OFFSET(Values!CK$1096,$K80*30,0)</f>
        <v>4.7752808988764044E-2</v>
      </c>
      <c r="J80" s="352">
        <f ca="1">OFFSET(Values!CM$1096,$K80*30,0)</f>
        <v>1.4044943820224719E-3</v>
      </c>
      <c r="K80" s="9">
        <v>4</v>
      </c>
      <c r="L80" s="9"/>
    </row>
    <row r="81" spans="1:12" x14ac:dyDescent="0.35">
      <c r="A81" s="9" t="str">
        <f t="shared" si="27"/>
        <v>36</v>
      </c>
      <c r="B81" s="351">
        <v>3</v>
      </c>
      <c r="C81" s="351">
        <v>6</v>
      </c>
      <c r="D81" s="9" t="s">
        <v>6</v>
      </c>
      <c r="E81" s="353">
        <f ca="1">IF(OFFSET(Values!CN$1096,$K81*30,0)="-","-",ROUND(OFFSET(Values!CN$1096,$K81*30,0),1))</f>
        <v>22.5</v>
      </c>
      <c r="F81" s="353">
        <f ca="1">IF(OFFSET(Values!CO$1096,$K81*30,0)="-","-",ROUND(OFFSET(Values!CO$1096,$K81*30,0),1))</f>
        <v>31.4</v>
      </c>
      <c r="G81" s="353">
        <f ca="1">IF(OFFSET(Values!CP$1096,$K81*30,0)="-","-",ROUND(OFFSET(Values!CP$1096,$K81*30,0),1))</f>
        <v>35.799999999999997</v>
      </c>
      <c r="H81" s="352">
        <f ca="1">OFFSET(Values!CI$1096,$K81*30,0)</f>
        <v>0.2</v>
      </c>
      <c r="I81" s="352">
        <f ca="1">OFFSET(Values!CK$1096,$K81*30,0)</f>
        <v>6.4077669902912623E-2</v>
      </c>
      <c r="J81" s="352">
        <f ca="1">OFFSET(Values!CM$1096,$K81*30,0)</f>
        <v>0</v>
      </c>
      <c r="K81" s="9">
        <v>5</v>
      </c>
      <c r="L81" s="9"/>
    </row>
    <row r="82" spans="1:12" x14ac:dyDescent="0.35">
      <c r="A82" s="9" t="str">
        <f t="shared" si="27"/>
        <v>37</v>
      </c>
      <c r="B82" s="351">
        <v>3</v>
      </c>
      <c r="C82" s="351">
        <v>7</v>
      </c>
      <c r="D82" s="9" t="s">
        <v>7</v>
      </c>
      <c r="E82" s="353">
        <f ca="1">IF(OFFSET(Values!CN$1096,$K82*30,0)="-","-",ROUND(OFFSET(Values!CN$1096,$K82*30,0),1))</f>
        <v>23.6</v>
      </c>
      <c r="F82" s="353">
        <f ca="1">IF(OFFSET(Values!CO$1096,$K82*30,0)="-","-",ROUND(OFFSET(Values!CO$1096,$K82*30,0),1))</f>
        <v>32.200000000000003</v>
      </c>
      <c r="G82" s="353">
        <f ca="1">IF(OFFSET(Values!CP$1096,$K82*30,0)="-","-",ROUND(OFFSET(Values!CP$1096,$K82*30,0),1))</f>
        <v>36.9</v>
      </c>
      <c r="H82" s="352">
        <f ca="1">OFFSET(Values!CI$1096,$K82*30,0)</f>
        <v>0.24125874125874125</v>
      </c>
      <c r="I82" s="352">
        <f ca="1">OFFSET(Values!CK$1096,$K82*30,0)</f>
        <v>7.6923076923076927E-2</v>
      </c>
      <c r="J82" s="352">
        <f ca="1">OFFSET(Values!CM$1096,$K82*30,0)</f>
        <v>0</v>
      </c>
      <c r="K82" s="9">
        <v>6</v>
      </c>
      <c r="L82" s="9"/>
    </row>
    <row r="83" spans="1:12" x14ac:dyDescent="0.35">
      <c r="A83" s="9" t="str">
        <f t="shared" si="27"/>
        <v>38</v>
      </c>
      <c r="B83" s="351">
        <v>3</v>
      </c>
      <c r="C83" s="351">
        <v>8</v>
      </c>
      <c r="D83" s="9" t="s">
        <v>70</v>
      </c>
      <c r="E83" s="353">
        <f ca="1">IF(OFFSET(Values!CN$1096,$K83*30,0)="-","-",ROUND(OFFSET(Values!CN$1096,$K83*30,0),1))</f>
        <v>22.1</v>
      </c>
      <c r="F83" s="353">
        <f ca="1">IF(OFFSET(Values!CO$1096,$K83*30,0)="-","-",ROUND(OFFSET(Values!CO$1096,$K83*30,0),1))</f>
        <v>30.9</v>
      </c>
      <c r="G83" s="353">
        <f ca="1">IF(OFFSET(Values!CP$1096,$K83*30,0)="-","-",ROUND(OFFSET(Values!CP$1096,$K83*30,0),1))</f>
        <v>34.700000000000003</v>
      </c>
      <c r="H83" s="352">
        <f ca="1">OFFSET(Values!CI$1096,$K83*30,0)</f>
        <v>0.1826497491885512</v>
      </c>
      <c r="I83" s="352">
        <f ca="1">OFFSET(Values!CK$1096,$K83*30,0)</f>
        <v>4.2785482443198582E-2</v>
      </c>
      <c r="J83" s="352">
        <f ca="1">OFFSET(Values!CM$1096,$K83*30,0)</f>
        <v>1.1802891708468574E-3</v>
      </c>
      <c r="K83" s="9">
        <v>7</v>
      </c>
      <c r="L83" s="9"/>
    </row>
    <row r="84" spans="1:12" x14ac:dyDescent="0.35">
      <c r="A84" s="9" t="str">
        <f t="shared" si="27"/>
        <v>39</v>
      </c>
      <c r="B84" s="351">
        <v>3</v>
      </c>
      <c r="C84" s="351">
        <v>9</v>
      </c>
      <c r="D84" s="9" t="s">
        <v>71</v>
      </c>
      <c r="E84" s="353">
        <f ca="1">IF(OFFSET(Values!CN$1096,$K84*30,0)="-","-",ROUND(OFFSET(Values!CN$1096,$K84*30,0),1))</f>
        <v>22.2</v>
      </c>
      <c r="F84" s="353">
        <f ca="1">IF(OFFSET(Values!CO$1096,$K84*30,0)="-","-",ROUND(OFFSET(Values!CO$1096,$K84*30,0),1))</f>
        <v>31</v>
      </c>
      <c r="G84" s="353">
        <f ca="1">IF(OFFSET(Values!CP$1096,$K84*30,0)="-","-",ROUND(OFFSET(Values!CP$1096,$K84*30,0),1))</f>
        <v>34.9</v>
      </c>
      <c r="H84" s="352">
        <f ca="1">OFFSET(Values!CI$1096,$K84*30,0)</f>
        <v>0.18878281622911694</v>
      </c>
      <c r="I84" s="352">
        <f ca="1">OFFSET(Values!CK$1096,$K84*30,0)</f>
        <v>4.7732696897374693E-2</v>
      </c>
      <c r="J84" s="352">
        <f ca="1">OFFSET(Values!CM$1096,$K84*30,0)</f>
        <v>9.5465393794749384E-4</v>
      </c>
      <c r="K84" s="9">
        <v>8</v>
      </c>
      <c r="L84" s="9"/>
    </row>
    <row r="85" spans="1:12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x14ac:dyDescent="0.35">
      <c r="A86" s="46"/>
      <c r="B86" s="46"/>
      <c r="C86" s="46"/>
      <c r="D86" s="46"/>
      <c r="E86" s="46"/>
      <c r="F86" s="46"/>
      <c r="G86" s="46"/>
      <c r="H86" s="46"/>
      <c r="I86" s="46"/>
    </row>
    <row r="87" spans="1:12" x14ac:dyDescent="0.35">
      <c r="A87" s="46"/>
      <c r="B87" s="46"/>
      <c r="C87" s="46"/>
      <c r="D87" s="46"/>
      <c r="E87" s="46"/>
      <c r="F87" s="46"/>
      <c r="G87" s="46"/>
      <c r="H87" s="46"/>
      <c r="I87" s="46"/>
    </row>
    <row r="88" spans="1:12" x14ac:dyDescent="0.35">
      <c r="A88" s="46"/>
      <c r="B88" s="46"/>
      <c r="C88" s="46"/>
      <c r="D88" s="46"/>
      <c r="E88" s="46"/>
      <c r="F88" s="46"/>
      <c r="G88" s="46"/>
      <c r="H88" s="46"/>
      <c r="I88" s="46"/>
    </row>
    <row r="89" spans="1:12" x14ac:dyDescent="0.35">
      <c r="A89" s="46"/>
      <c r="B89" s="46"/>
      <c r="C89" s="46"/>
      <c r="D89" s="46"/>
      <c r="E89" s="46"/>
      <c r="F89" s="46"/>
      <c r="G89" s="46"/>
      <c r="H89" s="46"/>
      <c r="I89" s="46"/>
    </row>
    <row r="90" spans="1:12" x14ac:dyDescent="0.35">
      <c r="A90" s="46"/>
      <c r="B90" s="46"/>
      <c r="C90" s="46"/>
      <c r="D90" s="46"/>
      <c r="E90" s="46"/>
      <c r="F90" s="46"/>
      <c r="G90" s="46"/>
      <c r="H90" s="46"/>
      <c r="I90" s="46"/>
    </row>
    <row r="91" spans="1:12" x14ac:dyDescent="0.35">
      <c r="A91" s="46"/>
      <c r="B91" s="46"/>
      <c r="C91" s="46"/>
      <c r="D91" s="46"/>
      <c r="E91" s="46"/>
      <c r="F91" s="46"/>
      <c r="G91" s="46"/>
      <c r="H91" s="46"/>
      <c r="I91" s="46"/>
    </row>
    <row r="92" spans="1:12" x14ac:dyDescent="0.35">
      <c r="A92" s="46"/>
      <c r="B92" s="46"/>
      <c r="C92" s="46"/>
      <c r="D92" s="46"/>
      <c r="E92" s="46"/>
      <c r="F92" s="46"/>
      <c r="G92" s="46"/>
      <c r="H92" s="46"/>
      <c r="I92" s="46"/>
    </row>
    <row r="93" spans="1:12" x14ac:dyDescent="0.35">
      <c r="A93" s="46"/>
      <c r="B93" s="46"/>
      <c r="C93" s="46"/>
      <c r="D93" s="46"/>
      <c r="E93" s="46"/>
      <c r="F93" s="46"/>
      <c r="G93" s="46"/>
      <c r="H93" s="46"/>
      <c r="I93" s="46"/>
    </row>
    <row r="94" spans="1:12" x14ac:dyDescent="0.35">
      <c r="A94" s="46"/>
      <c r="B94" s="46"/>
      <c r="C94" s="46"/>
      <c r="D94" s="46"/>
      <c r="E94" s="46"/>
      <c r="F94" s="46"/>
      <c r="G94" s="46"/>
      <c r="H94" s="46"/>
      <c r="I94" s="46"/>
    </row>
    <row r="95" spans="1:12" x14ac:dyDescent="0.35">
      <c r="A95" s="46"/>
      <c r="B95" s="46"/>
      <c r="C95" s="46"/>
      <c r="D95" s="46"/>
      <c r="E95" s="46"/>
      <c r="F95" s="46"/>
      <c r="G95" s="46"/>
      <c r="H95" s="46"/>
      <c r="I95" s="46"/>
    </row>
  </sheetData>
  <mergeCells count="15">
    <mergeCell ref="J4:N4"/>
    <mergeCell ref="J3:N3"/>
    <mergeCell ref="J2:N2"/>
    <mergeCell ref="B10:H10"/>
    <mergeCell ref="B22:H22"/>
    <mergeCell ref="J5:P5"/>
    <mergeCell ref="B34:H34"/>
    <mergeCell ref="J10:P10"/>
    <mergeCell ref="R10:X10"/>
    <mergeCell ref="W29:W33"/>
    <mergeCell ref="X29:AA33"/>
    <mergeCell ref="X24:AA28"/>
    <mergeCell ref="X23:AA23"/>
    <mergeCell ref="W22:AA22"/>
    <mergeCell ref="W24:W28"/>
  </mergeCells>
  <dataValidations disablePrompts="1" count="1">
    <dataValidation type="list" allowBlank="1" showInputMessage="1" showErrorMessage="1" sqref="P3" xr:uid="{00000000-0002-0000-0800-000000000000}">
      <formula1>$X$9:$X$11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Drop Down 2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0</xdr:rowOff>
                  </from>
                  <to>
                    <xdr:col>3</xdr:col>
                    <xdr:colOff>69850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Drop Down 3">
              <controlPr defaultSize="0" autoLine="0" autoPict="0">
                <anchor moveWithCells="1">
                  <from>
                    <xdr:col>1</xdr:col>
                    <xdr:colOff>31750</xdr:colOff>
                    <xdr:row>21</xdr:row>
                    <xdr:rowOff>57150</xdr:rowOff>
                  </from>
                  <to>
                    <xdr:col>3</xdr:col>
                    <xdr:colOff>69850</xdr:colOff>
                    <xdr:row>23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CQ1338"/>
  <sheetViews>
    <sheetView zoomScale="85" zoomScaleNormal="85" workbookViewId="0">
      <pane xSplit="2" topLeftCell="C1" activePane="topRight" state="frozen"/>
      <selection pane="topRight" activeCell="C11" sqref="C11"/>
    </sheetView>
  </sheetViews>
  <sheetFormatPr defaultColWidth="9.1796875" defaultRowHeight="14.5" x14ac:dyDescent="0.35"/>
  <cols>
    <col min="1" max="1" width="2.7265625" style="1" customWidth="1"/>
    <col min="2" max="2" width="9.1796875" style="4" customWidth="1"/>
    <col min="3" max="3" width="10" style="1" customWidth="1"/>
    <col min="4" max="11" width="9.81640625" style="1" customWidth="1"/>
    <col min="12" max="12" width="10.81640625" style="1" customWidth="1"/>
    <col min="13" max="21" width="9.81640625" style="1" customWidth="1"/>
    <col min="22" max="22" width="9.7265625" style="1" customWidth="1"/>
    <col min="23" max="23" width="9.81640625" style="1" customWidth="1"/>
    <col min="24" max="24" width="9.26953125" style="1" customWidth="1"/>
    <col min="25" max="25" width="10" style="1" customWidth="1"/>
    <col min="26" max="31" width="9.81640625" style="1" customWidth="1"/>
    <col min="32" max="33" width="9.1796875" style="1"/>
    <col min="34" max="34" width="11.54296875" style="1" bestFit="1" customWidth="1"/>
    <col min="35" max="16384" width="9.1796875" style="1"/>
  </cols>
  <sheetData>
    <row r="1" spans="1:36" ht="11.25" customHeight="1" x14ac:dyDescent="0.35">
      <c r="AC1" s="46"/>
      <c r="AD1" s="46"/>
      <c r="AE1" s="256">
        <v>0.29166666666666669</v>
      </c>
      <c r="AF1" s="46"/>
      <c r="AG1" s="9" t="s">
        <v>58</v>
      </c>
      <c r="AH1" s="188">
        <v>45224</v>
      </c>
    </row>
    <row r="2" spans="1:36" ht="11.25" customHeight="1" x14ac:dyDescent="0.35">
      <c r="AC2" s="46"/>
      <c r="AD2" s="46"/>
      <c r="AE2" s="256">
        <v>0.25</v>
      </c>
      <c r="AF2" s="46"/>
      <c r="AG2" s="9" t="s">
        <v>59</v>
      </c>
      <c r="AH2" s="188">
        <v>45225</v>
      </c>
    </row>
    <row r="3" spans="1:36" ht="11.25" customHeight="1" x14ac:dyDescent="0.35">
      <c r="AC3" s="46"/>
      <c r="AD3" s="46"/>
      <c r="AE3" s="256">
        <v>0.79166666666666663</v>
      </c>
      <c r="AF3" s="46"/>
      <c r="AG3" s="9" t="s">
        <v>60</v>
      </c>
      <c r="AH3" s="188">
        <v>45226</v>
      </c>
    </row>
    <row r="4" spans="1:36" ht="11.25" customHeight="1" x14ac:dyDescent="0.35">
      <c r="AC4" s="46"/>
      <c r="AD4" s="46"/>
      <c r="AE4" s="256">
        <v>0.91666666666666663</v>
      </c>
      <c r="AF4" s="46"/>
      <c r="AG4" s="9" t="s">
        <v>61</v>
      </c>
      <c r="AH4" s="188">
        <v>45227</v>
      </c>
    </row>
    <row r="5" spans="1:36" ht="11.25" customHeight="1" x14ac:dyDescent="0.35">
      <c r="AC5" s="46"/>
      <c r="AD5" s="46"/>
      <c r="AE5" s="21">
        <v>0.99998842592592585</v>
      </c>
      <c r="AF5" s="46"/>
      <c r="AG5" s="9" t="s">
        <v>62</v>
      </c>
      <c r="AH5" s="188">
        <v>45228</v>
      </c>
    </row>
    <row r="6" spans="1:36" ht="11.25" customHeight="1" x14ac:dyDescent="0.35">
      <c r="AC6" s="46"/>
      <c r="AD6" s="46"/>
      <c r="AE6" s="46"/>
      <c r="AF6" s="46"/>
      <c r="AG6" s="9" t="s">
        <v>56</v>
      </c>
      <c r="AH6" s="188">
        <v>45229</v>
      </c>
    </row>
    <row r="7" spans="1:36" ht="11.25" customHeight="1" x14ac:dyDescent="0.35">
      <c r="A7" s="2"/>
      <c r="B7" s="17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49"/>
      <c r="AD7" s="49"/>
      <c r="AE7" s="49"/>
      <c r="AF7" s="46"/>
      <c r="AG7" s="9" t="s">
        <v>57</v>
      </c>
      <c r="AH7" s="188">
        <v>45230</v>
      </c>
    </row>
    <row r="8" spans="1:36" x14ac:dyDescent="0.35">
      <c r="A8" s="169"/>
      <c r="AH8" s="92"/>
    </row>
    <row r="9" spans="1:36" x14ac:dyDescent="0.35">
      <c r="A9" s="169"/>
      <c r="C9" s="434" t="s">
        <v>53</v>
      </c>
      <c r="D9" s="435"/>
      <c r="E9" s="435"/>
      <c r="F9" s="435"/>
      <c r="G9" s="435"/>
      <c r="H9" s="435"/>
      <c r="I9" s="435"/>
      <c r="J9" s="435"/>
      <c r="K9" s="436"/>
      <c r="M9" s="434" t="s">
        <v>54</v>
      </c>
      <c r="N9" s="435"/>
      <c r="O9" s="435"/>
      <c r="P9" s="435"/>
      <c r="Q9" s="435"/>
      <c r="R9" s="435"/>
      <c r="S9" s="435"/>
      <c r="T9" s="435"/>
      <c r="U9" s="436"/>
      <c r="W9" s="434" t="s">
        <v>84</v>
      </c>
      <c r="X9" s="435"/>
      <c r="Y9" s="435"/>
      <c r="Z9" s="435"/>
      <c r="AA9" s="435"/>
      <c r="AB9" s="435"/>
      <c r="AC9" s="435"/>
      <c r="AD9" s="435"/>
      <c r="AE9" s="436"/>
      <c r="AH9" s="92"/>
    </row>
    <row r="10" spans="1:36" x14ac:dyDescent="0.35">
      <c r="A10" s="169"/>
      <c r="B10" s="174" t="s">
        <v>0</v>
      </c>
      <c r="C10" s="44">
        <v>1</v>
      </c>
      <c r="D10" s="45">
        <v>2</v>
      </c>
      <c r="E10" s="43">
        <v>3</v>
      </c>
      <c r="F10" s="43">
        <v>4</v>
      </c>
      <c r="G10" s="43">
        <v>5</v>
      </c>
      <c r="H10" s="43">
        <v>6</v>
      </c>
      <c r="I10" s="43">
        <v>7</v>
      </c>
      <c r="J10" s="43" t="s">
        <v>33</v>
      </c>
      <c r="K10" s="41" t="s">
        <v>34</v>
      </c>
      <c r="L10" s="5"/>
      <c r="M10" s="42">
        <v>1</v>
      </c>
      <c r="N10" s="43">
        <v>2</v>
      </c>
      <c r="O10" s="43">
        <v>3</v>
      </c>
      <c r="P10" s="43">
        <v>4</v>
      </c>
      <c r="Q10" s="43">
        <v>5</v>
      </c>
      <c r="R10" s="43">
        <v>6</v>
      </c>
      <c r="S10" s="43">
        <v>7</v>
      </c>
      <c r="T10" s="43" t="s">
        <v>33</v>
      </c>
      <c r="U10" s="41" t="s">
        <v>34</v>
      </c>
      <c r="V10" s="5"/>
      <c r="W10" s="42">
        <v>1</v>
      </c>
      <c r="X10" s="43">
        <v>2</v>
      </c>
      <c r="Y10" s="43">
        <v>3</v>
      </c>
      <c r="Z10" s="43">
        <v>4</v>
      </c>
      <c r="AA10" s="43">
        <v>5</v>
      </c>
      <c r="AB10" s="43">
        <v>6</v>
      </c>
      <c r="AC10" s="43">
        <v>7</v>
      </c>
      <c r="AD10" s="43" t="s">
        <v>33</v>
      </c>
      <c r="AE10" s="41" t="s">
        <v>34</v>
      </c>
      <c r="AJ10" s="236"/>
    </row>
    <row r="11" spans="1:36" x14ac:dyDescent="0.35">
      <c r="A11" s="169"/>
      <c r="B11" s="228">
        <v>0</v>
      </c>
      <c r="C11" s="130"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1</v>
      </c>
      <c r="I11" s="132">
        <v>0</v>
      </c>
      <c r="J11" s="18">
        <v>0</v>
      </c>
      <c r="K11" s="18">
        <v>0.14285714285714285</v>
      </c>
      <c r="M11" s="130">
        <v>0</v>
      </c>
      <c r="N11" s="131">
        <v>1</v>
      </c>
      <c r="O11" s="131">
        <v>0</v>
      </c>
      <c r="P11" s="131">
        <v>0</v>
      </c>
      <c r="Q11" s="131">
        <v>0</v>
      </c>
      <c r="R11" s="131">
        <v>0</v>
      </c>
      <c r="S11" s="132">
        <v>0</v>
      </c>
      <c r="T11" s="18">
        <v>0.2</v>
      </c>
      <c r="U11" s="18">
        <v>0.14285714285714285</v>
      </c>
      <c r="W11" s="130">
        <v>0</v>
      </c>
      <c r="X11" s="131">
        <v>1</v>
      </c>
      <c r="Y11" s="131">
        <v>0</v>
      </c>
      <c r="Z11" s="131">
        <v>0</v>
      </c>
      <c r="AA11" s="131">
        <v>0</v>
      </c>
      <c r="AB11" s="131">
        <v>1</v>
      </c>
      <c r="AC11" s="132">
        <v>0</v>
      </c>
      <c r="AD11" s="81">
        <v>0.2</v>
      </c>
      <c r="AE11" s="18">
        <v>0.2857142857142857</v>
      </c>
      <c r="AF11" s="233"/>
      <c r="AJ11" s="236"/>
    </row>
    <row r="12" spans="1:36" x14ac:dyDescent="0.35">
      <c r="A12" s="169"/>
      <c r="B12" s="228">
        <v>1.0416999999999999E-2</v>
      </c>
      <c r="C12" s="133">
        <v>0</v>
      </c>
      <c r="D12" s="134">
        <v>0</v>
      </c>
      <c r="E12" s="134">
        <v>0</v>
      </c>
      <c r="F12" s="134">
        <v>0</v>
      </c>
      <c r="G12" s="134">
        <v>0</v>
      </c>
      <c r="H12" s="134">
        <v>0</v>
      </c>
      <c r="I12" s="135">
        <v>0</v>
      </c>
      <c r="J12" s="18">
        <v>0</v>
      </c>
      <c r="K12" s="18">
        <v>0</v>
      </c>
      <c r="M12" s="133">
        <v>0</v>
      </c>
      <c r="N12" s="134">
        <v>0</v>
      </c>
      <c r="O12" s="134">
        <v>0</v>
      </c>
      <c r="P12" s="134">
        <v>1</v>
      </c>
      <c r="Q12" s="134">
        <v>0</v>
      </c>
      <c r="R12" s="134">
        <v>1</v>
      </c>
      <c r="S12" s="135">
        <v>0</v>
      </c>
      <c r="T12" s="18">
        <v>0.2</v>
      </c>
      <c r="U12" s="18">
        <v>0.2857142857142857</v>
      </c>
      <c r="W12" s="133">
        <v>0</v>
      </c>
      <c r="X12" s="134">
        <v>0</v>
      </c>
      <c r="Y12" s="134">
        <v>0</v>
      </c>
      <c r="Z12" s="134">
        <v>1</v>
      </c>
      <c r="AA12" s="134">
        <v>0</v>
      </c>
      <c r="AB12" s="134">
        <v>1</v>
      </c>
      <c r="AC12" s="135">
        <v>0</v>
      </c>
      <c r="AD12" s="18">
        <v>0.2</v>
      </c>
      <c r="AE12" s="18">
        <v>0.2857142857142857</v>
      </c>
      <c r="AF12" s="233"/>
      <c r="AJ12" s="236"/>
    </row>
    <row r="13" spans="1:36" x14ac:dyDescent="0.35">
      <c r="A13" s="169"/>
      <c r="B13" s="228">
        <v>2.0833000000000001E-2</v>
      </c>
      <c r="C13" s="133">
        <v>0</v>
      </c>
      <c r="D13" s="134">
        <v>0</v>
      </c>
      <c r="E13" s="134">
        <v>0</v>
      </c>
      <c r="F13" s="134">
        <v>0</v>
      </c>
      <c r="G13" s="134">
        <v>0</v>
      </c>
      <c r="H13" s="134">
        <v>0</v>
      </c>
      <c r="I13" s="135">
        <v>2</v>
      </c>
      <c r="J13" s="18">
        <v>0</v>
      </c>
      <c r="K13" s="18">
        <v>0.2857142857142857</v>
      </c>
      <c r="M13" s="133">
        <v>0</v>
      </c>
      <c r="N13" s="134">
        <v>0</v>
      </c>
      <c r="O13" s="134">
        <v>0</v>
      </c>
      <c r="P13" s="134">
        <v>0</v>
      </c>
      <c r="Q13" s="134">
        <v>0</v>
      </c>
      <c r="R13" s="134">
        <v>0</v>
      </c>
      <c r="S13" s="135">
        <v>0</v>
      </c>
      <c r="T13" s="18">
        <v>0</v>
      </c>
      <c r="U13" s="18">
        <v>0</v>
      </c>
      <c r="W13" s="133">
        <v>0</v>
      </c>
      <c r="X13" s="134">
        <v>0</v>
      </c>
      <c r="Y13" s="134">
        <v>0</v>
      </c>
      <c r="Z13" s="134">
        <v>0</v>
      </c>
      <c r="AA13" s="134">
        <v>0</v>
      </c>
      <c r="AB13" s="134">
        <v>0</v>
      </c>
      <c r="AC13" s="135">
        <v>2</v>
      </c>
      <c r="AD13" s="18">
        <v>0</v>
      </c>
      <c r="AE13" s="18">
        <v>0.2857142857142857</v>
      </c>
      <c r="AF13" s="233"/>
      <c r="AJ13" s="236"/>
    </row>
    <row r="14" spans="1:36" x14ac:dyDescent="0.35">
      <c r="A14" s="169"/>
      <c r="B14" s="228">
        <v>3.125E-2</v>
      </c>
      <c r="C14" s="133">
        <v>0</v>
      </c>
      <c r="D14" s="134">
        <v>0</v>
      </c>
      <c r="E14" s="134">
        <v>0</v>
      </c>
      <c r="F14" s="134">
        <v>0</v>
      </c>
      <c r="G14" s="134">
        <v>0</v>
      </c>
      <c r="H14" s="134">
        <v>0</v>
      </c>
      <c r="I14" s="135">
        <v>0</v>
      </c>
      <c r="J14" s="18">
        <v>0</v>
      </c>
      <c r="K14" s="18">
        <v>0</v>
      </c>
      <c r="M14" s="133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5">
        <v>0</v>
      </c>
      <c r="T14" s="18">
        <v>0</v>
      </c>
      <c r="U14" s="18">
        <v>0</v>
      </c>
      <c r="W14" s="133">
        <v>0</v>
      </c>
      <c r="X14" s="134">
        <v>0</v>
      </c>
      <c r="Y14" s="134">
        <v>0</v>
      </c>
      <c r="Z14" s="134">
        <v>0</v>
      </c>
      <c r="AA14" s="134">
        <v>0</v>
      </c>
      <c r="AB14" s="134">
        <v>0</v>
      </c>
      <c r="AC14" s="135">
        <v>0</v>
      </c>
      <c r="AD14" s="18">
        <v>0</v>
      </c>
      <c r="AE14" s="232">
        <v>0</v>
      </c>
      <c r="AF14" s="234"/>
      <c r="AG14" s="235"/>
      <c r="AJ14" s="236"/>
    </row>
    <row r="15" spans="1:36" x14ac:dyDescent="0.35">
      <c r="A15" s="169"/>
      <c r="B15" s="228">
        <v>4.1667000000000003E-2</v>
      </c>
      <c r="C15" s="133">
        <v>0</v>
      </c>
      <c r="D15" s="134">
        <v>0</v>
      </c>
      <c r="E15" s="134">
        <v>0</v>
      </c>
      <c r="F15" s="134">
        <v>0</v>
      </c>
      <c r="G15" s="134">
        <v>0</v>
      </c>
      <c r="H15" s="134">
        <v>0</v>
      </c>
      <c r="I15" s="135">
        <v>0</v>
      </c>
      <c r="J15" s="18">
        <v>0</v>
      </c>
      <c r="K15" s="18">
        <v>0</v>
      </c>
      <c r="M15" s="133">
        <v>0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35">
        <v>0</v>
      </c>
      <c r="T15" s="18">
        <v>0</v>
      </c>
      <c r="U15" s="18">
        <v>0</v>
      </c>
      <c r="W15" s="133">
        <v>0</v>
      </c>
      <c r="X15" s="134">
        <v>0</v>
      </c>
      <c r="Y15" s="134">
        <v>0</v>
      </c>
      <c r="Z15" s="134">
        <v>0</v>
      </c>
      <c r="AA15" s="134">
        <v>0</v>
      </c>
      <c r="AB15" s="134">
        <v>0</v>
      </c>
      <c r="AC15" s="135">
        <v>0</v>
      </c>
      <c r="AD15" s="18">
        <v>0</v>
      </c>
      <c r="AE15" s="18">
        <v>0</v>
      </c>
      <c r="AF15" s="234"/>
      <c r="AG15" s="235"/>
      <c r="AJ15" s="236"/>
    </row>
    <row r="16" spans="1:36" x14ac:dyDescent="0.35">
      <c r="A16" s="169"/>
      <c r="B16" s="228">
        <v>5.2082999999999997E-2</v>
      </c>
      <c r="C16" s="133">
        <v>0</v>
      </c>
      <c r="D16" s="134">
        <v>0</v>
      </c>
      <c r="E16" s="134">
        <v>0</v>
      </c>
      <c r="F16" s="134">
        <v>0</v>
      </c>
      <c r="G16" s="134">
        <v>0</v>
      </c>
      <c r="H16" s="134">
        <v>0</v>
      </c>
      <c r="I16" s="135">
        <v>0</v>
      </c>
      <c r="J16" s="18">
        <v>0</v>
      </c>
      <c r="K16" s="18">
        <v>0</v>
      </c>
      <c r="M16" s="133">
        <v>0</v>
      </c>
      <c r="N16" s="134">
        <v>0</v>
      </c>
      <c r="O16" s="134">
        <v>0</v>
      </c>
      <c r="P16" s="134">
        <v>0</v>
      </c>
      <c r="Q16" s="134">
        <v>0</v>
      </c>
      <c r="R16" s="134">
        <v>0</v>
      </c>
      <c r="S16" s="135">
        <v>0</v>
      </c>
      <c r="T16" s="18">
        <v>0</v>
      </c>
      <c r="U16" s="18">
        <v>0</v>
      </c>
      <c r="W16" s="133">
        <v>0</v>
      </c>
      <c r="X16" s="134">
        <v>0</v>
      </c>
      <c r="Y16" s="134">
        <v>0</v>
      </c>
      <c r="Z16" s="134">
        <v>0</v>
      </c>
      <c r="AA16" s="134">
        <v>0</v>
      </c>
      <c r="AB16" s="134">
        <v>0</v>
      </c>
      <c r="AC16" s="135">
        <v>0</v>
      </c>
      <c r="AD16" s="18">
        <v>0</v>
      </c>
      <c r="AE16" s="18">
        <v>0</v>
      </c>
      <c r="AF16" s="234"/>
      <c r="AG16" s="235"/>
      <c r="AJ16" s="236"/>
    </row>
    <row r="17" spans="1:36" x14ac:dyDescent="0.35">
      <c r="A17" s="169"/>
      <c r="B17" s="228">
        <v>6.25E-2</v>
      </c>
      <c r="C17" s="133">
        <v>0</v>
      </c>
      <c r="D17" s="134">
        <v>0</v>
      </c>
      <c r="E17" s="134">
        <v>0</v>
      </c>
      <c r="F17" s="134">
        <v>0</v>
      </c>
      <c r="G17" s="134">
        <v>0</v>
      </c>
      <c r="H17" s="134">
        <v>0</v>
      </c>
      <c r="I17" s="135">
        <v>0</v>
      </c>
      <c r="J17" s="18">
        <v>0</v>
      </c>
      <c r="K17" s="18">
        <v>0</v>
      </c>
      <c r="M17" s="133">
        <v>0</v>
      </c>
      <c r="N17" s="134">
        <v>0</v>
      </c>
      <c r="O17" s="134">
        <v>0</v>
      </c>
      <c r="P17" s="134">
        <v>0</v>
      </c>
      <c r="Q17" s="134">
        <v>0</v>
      </c>
      <c r="R17" s="134">
        <v>0</v>
      </c>
      <c r="S17" s="135">
        <v>0</v>
      </c>
      <c r="T17" s="18">
        <v>0</v>
      </c>
      <c r="U17" s="18">
        <v>0</v>
      </c>
      <c r="W17" s="133">
        <v>0</v>
      </c>
      <c r="X17" s="134">
        <v>0</v>
      </c>
      <c r="Y17" s="134">
        <v>0</v>
      </c>
      <c r="Z17" s="134">
        <v>0</v>
      </c>
      <c r="AA17" s="134">
        <v>0</v>
      </c>
      <c r="AB17" s="134">
        <v>0</v>
      </c>
      <c r="AC17" s="135">
        <v>0</v>
      </c>
      <c r="AD17" s="18">
        <v>0</v>
      </c>
      <c r="AE17" s="18">
        <v>0</v>
      </c>
      <c r="AF17" s="234"/>
      <c r="AG17" s="235"/>
      <c r="AJ17" s="236"/>
    </row>
    <row r="18" spans="1:36" x14ac:dyDescent="0.35">
      <c r="A18" s="169"/>
      <c r="B18" s="228">
        <v>7.2916999999999996E-2</v>
      </c>
      <c r="C18" s="133">
        <v>0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5">
        <v>0</v>
      </c>
      <c r="J18" s="18">
        <v>0</v>
      </c>
      <c r="K18" s="18">
        <v>0</v>
      </c>
      <c r="M18" s="133">
        <v>0</v>
      </c>
      <c r="N18" s="134">
        <v>0</v>
      </c>
      <c r="O18" s="134">
        <v>0</v>
      </c>
      <c r="P18" s="134">
        <v>0</v>
      </c>
      <c r="Q18" s="134">
        <v>0</v>
      </c>
      <c r="R18" s="134">
        <v>0</v>
      </c>
      <c r="S18" s="135">
        <v>0</v>
      </c>
      <c r="T18" s="18">
        <v>0</v>
      </c>
      <c r="U18" s="18">
        <v>0</v>
      </c>
      <c r="W18" s="133">
        <v>0</v>
      </c>
      <c r="X18" s="134">
        <v>0</v>
      </c>
      <c r="Y18" s="134">
        <v>0</v>
      </c>
      <c r="Z18" s="134">
        <v>0</v>
      </c>
      <c r="AA18" s="134">
        <v>0</v>
      </c>
      <c r="AB18" s="134">
        <v>0</v>
      </c>
      <c r="AC18" s="135">
        <v>0</v>
      </c>
      <c r="AD18" s="18">
        <v>0</v>
      </c>
      <c r="AE18" s="18">
        <v>0</v>
      </c>
      <c r="AF18" s="234"/>
      <c r="AG18" s="235"/>
    </row>
    <row r="19" spans="1:36" x14ac:dyDescent="0.35">
      <c r="A19" s="169"/>
      <c r="B19" s="228">
        <v>8.3333000000000004E-2</v>
      </c>
      <c r="C19" s="133">
        <v>0</v>
      </c>
      <c r="D19" s="134">
        <v>0</v>
      </c>
      <c r="E19" s="134">
        <v>0</v>
      </c>
      <c r="F19" s="134">
        <v>0</v>
      </c>
      <c r="G19" s="134">
        <v>0</v>
      </c>
      <c r="H19" s="134">
        <v>0</v>
      </c>
      <c r="I19" s="135">
        <v>0</v>
      </c>
      <c r="J19" s="18">
        <v>0</v>
      </c>
      <c r="K19" s="18">
        <v>0</v>
      </c>
      <c r="M19" s="133">
        <v>0</v>
      </c>
      <c r="N19" s="134">
        <v>0</v>
      </c>
      <c r="O19" s="134">
        <v>0</v>
      </c>
      <c r="P19" s="134">
        <v>0</v>
      </c>
      <c r="Q19" s="134">
        <v>0</v>
      </c>
      <c r="R19" s="134">
        <v>0</v>
      </c>
      <c r="S19" s="135">
        <v>0</v>
      </c>
      <c r="T19" s="18">
        <v>0</v>
      </c>
      <c r="U19" s="18">
        <v>0</v>
      </c>
      <c r="W19" s="133">
        <v>0</v>
      </c>
      <c r="X19" s="134">
        <v>0</v>
      </c>
      <c r="Y19" s="134">
        <v>0</v>
      </c>
      <c r="Z19" s="134">
        <v>0</v>
      </c>
      <c r="AA19" s="134">
        <v>0</v>
      </c>
      <c r="AB19" s="134">
        <v>0</v>
      </c>
      <c r="AC19" s="135">
        <v>0</v>
      </c>
      <c r="AD19" s="18">
        <v>0</v>
      </c>
      <c r="AE19" s="18">
        <v>0</v>
      </c>
      <c r="AF19" s="234"/>
      <c r="AG19" s="235"/>
    </row>
    <row r="20" spans="1:36" x14ac:dyDescent="0.35">
      <c r="A20" s="169"/>
      <c r="B20" s="228">
        <v>9.375E-2</v>
      </c>
      <c r="C20" s="133">
        <v>0</v>
      </c>
      <c r="D20" s="134">
        <v>0</v>
      </c>
      <c r="E20" s="134">
        <v>0</v>
      </c>
      <c r="F20" s="134">
        <v>0</v>
      </c>
      <c r="G20" s="134">
        <v>0</v>
      </c>
      <c r="H20" s="134">
        <v>0</v>
      </c>
      <c r="I20" s="135">
        <v>0</v>
      </c>
      <c r="J20" s="18">
        <v>0</v>
      </c>
      <c r="K20" s="18">
        <v>0</v>
      </c>
      <c r="M20" s="133">
        <v>0</v>
      </c>
      <c r="N20" s="134">
        <v>0</v>
      </c>
      <c r="O20" s="134">
        <v>0</v>
      </c>
      <c r="P20" s="134">
        <v>0</v>
      </c>
      <c r="Q20" s="134">
        <v>0</v>
      </c>
      <c r="R20" s="134">
        <v>0</v>
      </c>
      <c r="S20" s="135">
        <v>0</v>
      </c>
      <c r="T20" s="18">
        <v>0</v>
      </c>
      <c r="U20" s="18">
        <v>0</v>
      </c>
      <c r="W20" s="133">
        <v>0</v>
      </c>
      <c r="X20" s="134">
        <v>0</v>
      </c>
      <c r="Y20" s="134">
        <v>0</v>
      </c>
      <c r="Z20" s="134">
        <v>0</v>
      </c>
      <c r="AA20" s="134">
        <v>0</v>
      </c>
      <c r="AB20" s="134">
        <v>0</v>
      </c>
      <c r="AC20" s="135">
        <v>0</v>
      </c>
      <c r="AD20" s="18">
        <v>0</v>
      </c>
      <c r="AE20" s="18">
        <v>0</v>
      </c>
      <c r="AF20" s="234"/>
      <c r="AG20" s="235"/>
    </row>
    <row r="21" spans="1:36" x14ac:dyDescent="0.35">
      <c r="A21" s="169"/>
      <c r="B21" s="228">
        <v>0.104167</v>
      </c>
      <c r="C21" s="133">
        <v>0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5">
        <v>0</v>
      </c>
      <c r="J21" s="18">
        <v>0</v>
      </c>
      <c r="K21" s="18">
        <v>0</v>
      </c>
      <c r="M21" s="133">
        <v>0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5">
        <v>0</v>
      </c>
      <c r="T21" s="18">
        <v>0</v>
      </c>
      <c r="U21" s="18">
        <v>0</v>
      </c>
      <c r="W21" s="133">
        <v>0</v>
      </c>
      <c r="X21" s="134">
        <v>0</v>
      </c>
      <c r="Y21" s="134">
        <v>0</v>
      </c>
      <c r="Z21" s="134">
        <v>0</v>
      </c>
      <c r="AA21" s="134">
        <v>0</v>
      </c>
      <c r="AB21" s="134">
        <v>0</v>
      </c>
      <c r="AC21" s="135">
        <v>0</v>
      </c>
      <c r="AD21" s="18">
        <v>0</v>
      </c>
      <c r="AE21" s="18">
        <v>0</v>
      </c>
      <c r="AF21" s="234"/>
      <c r="AG21" s="235"/>
    </row>
    <row r="22" spans="1:36" x14ac:dyDescent="0.35">
      <c r="A22" s="169"/>
      <c r="B22" s="228">
        <v>0.114583</v>
      </c>
      <c r="C22" s="133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5">
        <v>0</v>
      </c>
      <c r="J22" s="18">
        <v>0</v>
      </c>
      <c r="K22" s="18">
        <v>0</v>
      </c>
      <c r="M22" s="133">
        <v>0</v>
      </c>
      <c r="N22" s="134">
        <v>1</v>
      </c>
      <c r="O22" s="134">
        <v>0</v>
      </c>
      <c r="P22" s="134">
        <v>0</v>
      </c>
      <c r="Q22" s="134">
        <v>0</v>
      </c>
      <c r="R22" s="134">
        <v>0</v>
      </c>
      <c r="S22" s="135">
        <v>0</v>
      </c>
      <c r="T22" s="18">
        <v>0.2</v>
      </c>
      <c r="U22" s="18">
        <v>0.14285714285714285</v>
      </c>
      <c r="W22" s="133">
        <v>0</v>
      </c>
      <c r="X22" s="134">
        <v>1</v>
      </c>
      <c r="Y22" s="134">
        <v>0</v>
      </c>
      <c r="Z22" s="134">
        <v>0</v>
      </c>
      <c r="AA22" s="134">
        <v>0</v>
      </c>
      <c r="AB22" s="134">
        <v>0</v>
      </c>
      <c r="AC22" s="135">
        <v>0</v>
      </c>
      <c r="AD22" s="18">
        <v>0.2</v>
      </c>
      <c r="AE22" s="18">
        <v>0.14285714285714285</v>
      </c>
      <c r="AF22" s="234"/>
      <c r="AG22" s="235"/>
    </row>
    <row r="23" spans="1:36" x14ac:dyDescent="0.35">
      <c r="A23" s="169"/>
      <c r="B23" s="228">
        <v>0.125</v>
      </c>
      <c r="C23" s="133">
        <v>0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5">
        <v>0</v>
      </c>
      <c r="J23" s="18">
        <v>0</v>
      </c>
      <c r="K23" s="18">
        <v>0</v>
      </c>
      <c r="M23" s="133">
        <v>0</v>
      </c>
      <c r="N23" s="134">
        <v>0</v>
      </c>
      <c r="O23" s="134">
        <v>0</v>
      </c>
      <c r="P23" s="134">
        <v>0</v>
      </c>
      <c r="Q23" s="134">
        <v>0</v>
      </c>
      <c r="R23" s="134">
        <v>0</v>
      </c>
      <c r="S23" s="135">
        <v>0</v>
      </c>
      <c r="T23" s="18">
        <v>0</v>
      </c>
      <c r="U23" s="18">
        <v>0</v>
      </c>
      <c r="W23" s="133">
        <v>0</v>
      </c>
      <c r="X23" s="134">
        <v>0</v>
      </c>
      <c r="Y23" s="134">
        <v>0</v>
      </c>
      <c r="Z23" s="134">
        <v>0</v>
      </c>
      <c r="AA23" s="134">
        <v>0</v>
      </c>
      <c r="AB23" s="134">
        <v>0</v>
      </c>
      <c r="AC23" s="135">
        <v>0</v>
      </c>
      <c r="AD23" s="18">
        <v>0</v>
      </c>
      <c r="AE23" s="18">
        <v>0</v>
      </c>
      <c r="AF23" s="234"/>
      <c r="AG23" s="235"/>
    </row>
    <row r="24" spans="1:36" x14ac:dyDescent="0.35">
      <c r="A24" s="169"/>
      <c r="B24" s="228">
        <v>0.13541700000000001</v>
      </c>
      <c r="C24" s="133">
        <v>0</v>
      </c>
      <c r="D24" s="134">
        <v>0</v>
      </c>
      <c r="E24" s="134">
        <v>0</v>
      </c>
      <c r="F24" s="134">
        <v>0</v>
      </c>
      <c r="G24" s="134">
        <v>0</v>
      </c>
      <c r="H24" s="134">
        <v>0</v>
      </c>
      <c r="I24" s="135">
        <v>0</v>
      </c>
      <c r="J24" s="18">
        <v>0</v>
      </c>
      <c r="K24" s="18">
        <v>0</v>
      </c>
      <c r="M24" s="133">
        <v>0</v>
      </c>
      <c r="N24" s="134">
        <v>0</v>
      </c>
      <c r="O24" s="134">
        <v>0</v>
      </c>
      <c r="P24" s="134">
        <v>0</v>
      </c>
      <c r="Q24" s="134">
        <v>0</v>
      </c>
      <c r="R24" s="134">
        <v>0</v>
      </c>
      <c r="S24" s="135">
        <v>0</v>
      </c>
      <c r="T24" s="18">
        <v>0</v>
      </c>
      <c r="U24" s="18">
        <v>0</v>
      </c>
      <c r="W24" s="133">
        <v>0</v>
      </c>
      <c r="X24" s="134">
        <v>0</v>
      </c>
      <c r="Y24" s="134">
        <v>0</v>
      </c>
      <c r="Z24" s="134">
        <v>0</v>
      </c>
      <c r="AA24" s="134">
        <v>0</v>
      </c>
      <c r="AB24" s="134">
        <v>0</v>
      </c>
      <c r="AC24" s="135">
        <v>0</v>
      </c>
      <c r="AD24" s="18">
        <v>0</v>
      </c>
      <c r="AE24" s="18">
        <v>0</v>
      </c>
      <c r="AF24" s="234"/>
      <c r="AG24" s="235"/>
    </row>
    <row r="25" spans="1:36" x14ac:dyDescent="0.35">
      <c r="A25" s="169"/>
      <c r="B25" s="228">
        <v>0.14583299999999999</v>
      </c>
      <c r="C25" s="133">
        <v>0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5">
        <v>0</v>
      </c>
      <c r="J25" s="18">
        <v>0</v>
      </c>
      <c r="K25" s="18">
        <v>0</v>
      </c>
      <c r="M25" s="133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0</v>
      </c>
      <c r="S25" s="135">
        <v>0</v>
      </c>
      <c r="T25" s="18">
        <v>0</v>
      </c>
      <c r="U25" s="18">
        <v>0</v>
      </c>
      <c r="W25" s="133">
        <v>0</v>
      </c>
      <c r="X25" s="134">
        <v>0</v>
      </c>
      <c r="Y25" s="134">
        <v>0</v>
      </c>
      <c r="Z25" s="134">
        <v>0</v>
      </c>
      <c r="AA25" s="134">
        <v>0</v>
      </c>
      <c r="AB25" s="134">
        <v>0</v>
      </c>
      <c r="AC25" s="135">
        <v>0</v>
      </c>
      <c r="AD25" s="18">
        <v>0</v>
      </c>
      <c r="AE25" s="18">
        <v>0</v>
      </c>
      <c r="AF25" s="234"/>
      <c r="AG25" s="235"/>
    </row>
    <row r="26" spans="1:36" x14ac:dyDescent="0.35">
      <c r="A26" s="169"/>
      <c r="B26" s="228">
        <v>0.15625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5">
        <v>0</v>
      </c>
      <c r="J26" s="18">
        <v>0</v>
      </c>
      <c r="K26" s="18">
        <v>0</v>
      </c>
      <c r="M26" s="133">
        <v>0</v>
      </c>
      <c r="N26" s="134">
        <v>0</v>
      </c>
      <c r="O26" s="134">
        <v>0</v>
      </c>
      <c r="P26" s="134">
        <v>0</v>
      </c>
      <c r="Q26" s="134">
        <v>1</v>
      </c>
      <c r="R26" s="134">
        <v>0</v>
      </c>
      <c r="S26" s="135">
        <v>0</v>
      </c>
      <c r="T26" s="18">
        <v>0.2</v>
      </c>
      <c r="U26" s="18">
        <v>0.14285714285714285</v>
      </c>
      <c r="W26" s="133">
        <v>0</v>
      </c>
      <c r="X26" s="134">
        <v>0</v>
      </c>
      <c r="Y26" s="134">
        <v>0</v>
      </c>
      <c r="Z26" s="134">
        <v>0</v>
      </c>
      <c r="AA26" s="134">
        <v>1</v>
      </c>
      <c r="AB26" s="134">
        <v>0</v>
      </c>
      <c r="AC26" s="135">
        <v>0</v>
      </c>
      <c r="AD26" s="18">
        <v>0.2</v>
      </c>
      <c r="AE26" s="18">
        <v>0.14285714285714285</v>
      </c>
      <c r="AF26" s="234"/>
      <c r="AG26" s="235"/>
    </row>
    <row r="27" spans="1:36" x14ac:dyDescent="0.35">
      <c r="A27" s="169"/>
      <c r="B27" s="228">
        <v>0.16666700000000001</v>
      </c>
      <c r="C27" s="133">
        <v>0</v>
      </c>
      <c r="D27" s="134">
        <v>0</v>
      </c>
      <c r="E27" s="134">
        <v>0</v>
      </c>
      <c r="F27" s="134">
        <v>0</v>
      </c>
      <c r="G27" s="134">
        <v>0</v>
      </c>
      <c r="H27" s="134">
        <v>0</v>
      </c>
      <c r="I27" s="135">
        <v>0</v>
      </c>
      <c r="J27" s="18">
        <v>0</v>
      </c>
      <c r="K27" s="18">
        <v>0</v>
      </c>
      <c r="M27" s="133">
        <v>0</v>
      </c>
      <c r="N27" s="134">
        <v>0</v>
      </c>
      <c r="O27" s="134">
        <v>0</v>
      </c>
      <c r="P27" s="134">
        <v>0</v>
      </c>
      <c r="Q27" s="134">
        <v>0</v>
      </c>
      <c r="R27" s="134">
        <v>0</v>
      </c>
      <c r="S27" s="135">
        <v>0</v>
      </c>
      <c r="T27" s="18">
        <v>0</v>
      </c>
      <c r="U27" s="18">
        <v>0</v>
      </c>
      <c r="W27" s="133">
        <v>0</v>
      </c>
      <c r="X27" s="134">
        <v>0</v>
      </c>
      <c r="Y27" s="134">
        <v>0</v>
      </c>
      <c r="Z27" s="134">
        <v>0</v>
      </c>
      <c r="AA27" s="134">
        <v>0</v>
      </c>
      <c r="AB27" s="134">
        <v>0</v>
      </c>
      <c r="AC27" s="135">
        <v>0</v>
      </c>
      <c r="AD27" s="18">
        <v>0</v>
      </c>
      <c r="AE27" s="18">
        <v>0</v>
      </c>
      <c r="AF27" s="234"/>
      <c r="AG27" s="235"/>
    </row>
    <row r="28" spans="1:36" ht="15" customHeight="1" x14ac:dyDescent="0.35">
      <c r="A28" s="169"/>
      <c r="B28" s="228">
        <v>0.17708299999999999</v>
      </c>
      <c r="C28" s="133">
        <v>0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5">
        <v>0</v>
      </c>
      <c r="J28" s="18">
        <v>0</v>
      </c>
      <c r="K28" s="18">
        <v>0</v>
      </c>
      <c r="M28" s="133">
        <v>0</v>
      </c>
      <c r="N28" s="134">
        <v>0</v>
      </c>
      <c r="O28" s="134">
        <v>0</v>
      </c>
      <c r="P28" s="134">
        <v>0</v>
      </c>
      <c r="Q28" s="134">
        <v>0</v>
      </c>
      <c r="R28" s="134">
        <v>0</v>
      </c>
      <c r="S28" s="135">
        <v>0</v>
      </c>
      <c r="T28" s="18">
        <v>0</v>
      </c>
      <c r="U28" s="18">
        <v>0</v>
      </c>
      <c r="W28" s="133">
        <v>0</v>
      </c>
      <c r="X28" s="134">
        <v>0</v>
      </c>
      <c r="Y28" s="134">
        <v>0</v>
      </c>
      <c r="Z28" s="134">
        <v>0</v>
      </c>
      <c r="AA28" s="134">
        <v>0</v>
      </c>
      <c r="AB28" s="134">
        <v>0</v>
      </c>
      <c r="AC28" s="135">
        <v>0</v>
      </c>
      <c r="AD28" s="18">
        <v>0</v>
      </c>
      <c r="AE28" s="18">
        <v>0</v>
      </c>
      <c r="AF28" s="234"/>
      <c r="AG28" s="235"/>
    </row>
    <row r="29" spans="1:36" ht="15" customHeight="1" x14ac:dyDescent="0.35">
      <c r="A29" s="169"/>
      <c r="B29" s="228">
        <v>0.1875</v>
      </c>
      <c r="C29" s="133">
        <v>0</v>
      </c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5">
        <v>0</v>
      </c>
      <c r="J29" s="18">
        <v>0</v>
      </c>
      <c r="K29" s="18">
        <v>0</v>
      </c>
      <c r="M29" s="133">
        <v>0</v>
      </c>
      <c r="N29" s="134">
        <v>0</v>
      </c>
      <c r="O29" s="134">
        <v>0</v>
      </c>
      <c r="P29" s="134">
        <v>0</v>
      </c>
      <c r="Q29" s="134">
        <v>0</v>
      </c>
      <c r="R29" s="134">
        <v>0</v>
      </c>
      <c r="S29" s="135">
        <v>0</v>
      </c>
      <c r="T29" s="18">
        <v>0</v>
      </c>
      <c r="U29" s="18">
        <v>0</v>
      </c>
      <c r="W29" s="133">
        <v>0</v>
      </c>
      <c r="X29" s="134">
        <v>0</v>
      </c>
      <c r="Y29" s="134">
        <v>0</v>
      </c>
      <c r="Z29" s="134">
        <v>0</v>
      </c>
      <c r="AA29" s="134">
        <v>0</v>
      </c>
      <c r="AB29" s="134">
        <v>0</v>
      </c>
      <c r="AC29" s="135">
        <v>0</v>
      </c>
      <c r="AD29" s="18">
        <v>0</v>
      </c>
      <c r="AE29" s="18">
        <v>0</v>
      </c>
      <c r="AF29" s="234"/>
      <c r="AG29" s="235"/>
    </row>
    <row r="30" spans="1:36" x14ac:dyDescent="0.35">
      <c r="A30" s="169"/>
      <c r="B30" s="228">
        <v>0.19791700000000001</v>
      </c>
      <c r="C30" s="133">
        <v>1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5">
        <v>1</v>
      </c>
      <c r="J30" s="18">
        <v>0.2</v>
      </c>
      <c r="K30" s="18">
        <v>0.2857142857142857</v>
      </c>
      <c r="M30" s="133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5">
        <v>0</v>
      </c>
      <c r="T30" s="18">
        <v>0</v>
      </c>
      <c r="U30" s="18">
        <v>0</v>
      </c>
      <c r="W30" s="133">
        <v>1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5">
        <v>1</v>
      </c>
      <c r="AD30" s="18">
        <v>0.2</v>
      </c>
      <c r="AE30" s="18">
        <v>0.2857142857142857</v>
      </c>
      <c r="AF30" s="234"/>
      <c r="AG30" s="235"/>
    </row>
    <row r="31" spans="1:36" x14ac:dyDescent="0.35">
      <c r="A31" s="169"/>
      <c r="B31" s="228">
        <v>0.20833299999999999</v>
      </c>
      <c r="C31" s="133">
        <v>1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5">
        <v>0</v>
      </c>
      <c r="J31" s="18">
        <v>0.2</v>
      </c>
      <c r="K31" s="18">
        <v>0.14285714285714285</v>
      </c>
      <c r="M31" s="133">
        <v>1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5">
        <v>0</v>
      </c>
      <c r="T31" s="18">
        <v>0.2</v>
      </c>
      <c r="U31" s="18">
        <v>0.14285714285714285</v>
      </c>
      <c r="W31" s="133">
        <v>2</v>
      </c>
      <c r="X31" s="134">
        <v>0</v>
      </c>
      <c r="Y31" s="134">
        <v>0</v>
      </c>
      <c r="Z31" s="134">
        <v>0</v>
      </c>
      <c r="AA31" s="134">
        <v>0</v>
      </c>
      <c r="AB31" s="134">
        <v>0</v>
      </c>
      <c r="AC31" s="135">
        <v>0</v>
      </c>
      <c r="AD31" s="18">
        <v>0.4</v>
      </c>
      <c r="AE31" s="18">
        <v>0.2857142857142857</v>
      </c>
      <c r="AF31" s="234"/>
      <c r="AG31" s="235"/>
    </row>
    <row r="32" spans="1:36" x14ac:dyDescent="0.35">
      <c r="A32" s="169"/>
      <c r="B32" s="228">
        <v>0.21875</v>
      </c>
      <c r="C32" s="133">
        <v>0</v>
      </c>
      <c r="D32" s="134">
        <v>2</v>
      </c>
      <c r="E32" s="134">
        <v>0</v>
      </c>
      <c r="F32" s="134">
        <v>0</v>
      </c>
      <c r="G32" s="134">
        <v>0</v>
      </c>
      <c r="H32" s="134">
        <v>0</v>
      </c>
      <c r="I32" s="135">
        <v>0</v>
      </c>
      <c r="J32" s="18">
        <v>0.4</v>
      </c>
      <c r="K32" s="18">
        <v>0.2857142857142857</v>
      </c>
      <c r="M32" s="133">
        <v>1</v>
      </c>
      <c r="N32" s="134">
        <v>0</v>
      </c>
      <c r="O32" s="134">
        <v>1</v>
      </c>
      <c r="P32" s="134">
        <v>0</v>
      </c>
      <c r="Q32" s="134">
        <v>1</v>
      </c>
      <c r="R32" s="134">
        <v>0</v>
      </c>
      <c r="S32" s="135">
        <v>1</v>
      </c>
      <c r="T32" s="18">
        <v>0.6</v>
      </c>
      <c r="U32" s="18">
        <v>0.5714285714285714</v>
      </c>
      <c r="W32" s="133">
        <v>1</v>
      </c>
      <c r="X32" s="134">
        <v>2</v>
      </c>
      <c r="Y32" s="134">
        <v>1</v>
      </c>
      <c r="Z32" s="134">
        <v>0</v>
      </c>
      <c r="AA32" s="134">
        <v>1</v>
      </c>
      <c r="AB32" s="134">
        <v>0</v>
      </c>
      <c r="AC32" s="135">
        <v>1</v>
      </c>
      <c r="AD32" s="18">
        <v>1</v>
      </c>
      <c r="AE32" s="18">
        <v>0.8571428571428571</v>
      </c>
      <c r="AF32" s="234"/>
      <c r="AG32" s="235"/>
    </row>
    <row r="33" spans="1:33" x14ac:dyDescent="0.35">
      <c r="A33" s="169"/>
      <c r="B33" s="228">
        <v>0.22916700000000001</v>
      </c>
      <c r="C33" s="133">
        <v>0</v>
      </c>
      <c r="D33" s="134">
        <v>0</v>
      </c>
      <c r="E33" s="134">
        <v>0</v>
      </c>
      <c r="F33" s="134">
        <v>0</v>
      </c>
      <c r="G33" s="134">
        <v>0</v>
      </c>
      <c r="H33" s="134">
        <v>0</v>
      </c>
      <c r="I33" s="135">
        <v>0</v>
      </c>
      <c r="J33" s="18">
        <v>0</v>
      </c>
      <c r="K33" s="18">
        <v>0</v>
      </c>
      <c r="M33" s="133">
        <v>2</v>
      </c>
      <c r="N33" s="134">
        <v>0</v>
      </c>
      <c r="O33" s="134">
        <v>0</v>
      </c>
      <c r="P33" s="134">
        <v>1</v>
      </c>
      <c r="Q33" s="134">
        <v>0</v>
      </c>
      <c r="R33" s="134">
        <v>0</v>
      </c>
      <c r="S33" s="135">
        <v>0</v>
      </c>
      <c r="T33" s="18">
        <v>0.6</v>
      </c>
      <c r="U33" s="18">
        <v>0.42857142857142855</v>
      </c>
      <c r="W33" s="133">
        <v>2</v>
      </c>
      <c r="X33" s="134">
        <v>0</v>
      </c>
      <c r="Y33" s="134">
        <v>0</v>
      </c>
      <c r="Z33" s="134">
        <v>1</v>
      </c>
      <c r="AA33" s="134">
        <v>0</v>
      </c>
      <c r="AB33" s="134">
        <v>0</v>
      </c>
      <c r="AC33" s="135">
        <v>0</v>
      </c>
      <c r="AD33" s="18">
        <v>0.6</v>
      </c>
      <c r="AE33" s="18">
        <v>0.42857142857142855</v>
      </c>
      <c r="AF33" s="234"/>
      <c r="AG33" s="235"/>
    </row>
    <row r="34" spans="1:33" x14ac:dyDescent="0.35">
      <c r="A34" s="169"/>
      <c r="B34" s="228">
        <v>0.23958299999999999</v>
      </c>
      <c r="C34" s="133">
        <v>1</v>
      </c>
      <c r="D34" s="134">
        <v>0</v>
      </c>
      <c r="E34" s="134">
        <v>0</v>
      </c>
      <c r="F34" s="134">
        <v>0</v>
      </c>
      <c r="G34" s="134">
        <v>0</v>
      </c>
      <c r="H34" s="134">
        <v>0</v>
      </c>
      <c r="I34" s="135">
        <v>0</v>
      </c>
      <c r="J34" s="18">
        <v>0.2</v>
      </c>
      <c r="K34" s="18">
        <v>0.14285714285714285</v>
      </c>
      <c r="M34" s="133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5">
        <v>0</v>
      </c>
      <c r="T34" s="18">
        <v>0</v>
      </c>
      <c r="U34" s="18">
        <v>0</v>
      </c>
      <c r="W34" s="133">
        <v>1</v>
      </c>
      <c r="X34" s="134">
        <v>0</v>
      </c>
      <c r="Y34" s="134">
        <v>0</v>
      </c>
      <c r="Z34" s="134">
        <v>0</v>
      </c>
      <c r="AA34" s="134">
        <v>0</v>
      </c>
      <c r="AB34" s="134">
        <v>0</v>
      </c>
      <c r="AC34" s="135">
        <v>0</v>
      </c>
      <c r="AD34" s="18">
        <v>0.2</v>
      </c>
      <c r="AE34" s="18">
        <v>0.14285714285714285</v>
      </c>
      <c r="AF34" s="234"/>
      <c r="AG34" s="235"/>
    </row>
    <row r="35" spans="1:33" x14ac:dyDescent="0.35">
      <c r="A35" s="169"/>
      <c r="B35" s="228">
        <v>0.25</v>
      </c>
      <c r="C35" s="133">
        <v>0</v>
      </c>
      <c r="D35" s="134">
        <v>0</v>
      </c>
      <c r="E35" s="134">
        <v>0</v>
      </c>
      <c r="F35" s="134">
        <v>0</v>
      </c>
      <c r="G35" s="134">
        <v>0</v>
      </c>
      <c r="H35" s="134">
        <v>0</v>
      </c>
      <c r="I35" s="135">
        <v>0</v>
      </c>
      <c r="J35" s="18">
        <v>0</v>
      </c>
      <c r="K35" s="18">
        <v>0</v>
      </c>
      <c r="M35" s="133">
        <v>2</v>
      </c>
      <c r="N35" s="134">
        <v>1</v>
      </c>
      <c r="O35" s="134">
        <v>0</v>
      </c>
      <c r="P35" s="134">
        <v>1</v>
      </c>
      <c r="Q35" s="134">
        <v>0</v>
      </c>
      <c r="R35" s="134">
        <v>0</v>
      </c>
      <c r="S35" s="135">
        <v>1</v>
      </c>
      <c r="T35" s="18">
        <v>0.8</v>
      </c>
      <c r="U35" s="18">
        <v>0.7142857142857143</v>
      </c>
      <c r="W35" s="133">
        <v>2</v>
      </c>
      <c r="X35" s="134">
        <v>1</v>
      </c>
      <c r="Y35" s="134">
        <v>0</v>
      </c>
      <c r="Z35" s="134">
        <v>1</v>
      </c>
      <c r="AA35" s="134">
        <v>0</v>
      </c>
      <c r="AB35" s="134">
        <v>0</v>
      </c>
      <c r="AC35" s="135">
        <v>1</v>
      </c>
      <c r="AD35" s="18">
        <v>0.8</v>
      </c>
      <c r="AE35" s="18">
        <v>0.7142857142857143</v>
      </c>
      <c r="AF35" s="234"/>
      <c r="AG35" s="235"/>
    </row>
    <row r="36" spans="1:33" x14ac:dyDescent="0.35">
      <c r="A36" s="169"/>
      <c r="B36" s="228">
        <v>0.26041700000000001</v>
      </c>
      <c r="C36" s="133">
        <v>0</v>
      </c>
      <c r="D36" s="134">
        <v>3</v>
      </c>
      <c r="E36" s="134">
        <v>0</v>
      </c>
      <c r="F36" s="134">
        <v>1</v>
      </c>
      <c r="G36" s="134">
        <v>0</v>
      </c>
      <c r="H36" s="134">
        <v>0</v>
      </c>
      <c r="I36" s="135">
        <v>0</v>
      </c>
      <c r="J36" s="18">
        <v>0.8</v>
      </c>
      <c r="K36" s="18">
        <v>0.5714285714285714</v>
      </c>
      <c r="M36" s="133">
        <v>0</v>
      </c>
      <c r="N36" s="134">
        <v>1</v>
      </c>
      <c r="O36" s="134">
        <v>0</v>
      </c>
      <c r="P36" s="134">
        <v>0</v>
      </c>
      <c r="Q36" s="134">
        <v>0</v>
      </c>
      <c r="R36" s="134">
        <v>0</v>
      </c>
      <c r="S36" s="135">
        <v>0</v>
      </c>
      <c r="T36" s="18">
        <v>0.2</v>
      </c>
      <c r="U36" s="18">
        <v>0.14285714285714285</v>
      </c>
      <c r="W36" s="133">
        <v>0</v>
      </c>
      <c r="X36" s="134">
        <v>4</v>
      </c>
      <c r="Y36" s="134">
        <v>0</v>
      </c>
      <c r="Z36" s="134">
        <v>1</v>
      </c>
      <c r="AA36" s="134">
        <v>0</v>
      </c>
      <c r="AB36" s="134">
        <v>0</v>
      </c>
      <c r="AC36" s="135">
        <v>0</v>
      </c>
      <c r="AD36" s="18">
        <v>1</v>
      </c>
      <c r="AE36" s="18">
        <v>0.7142857142857143</v>
      </c>
      <c r="AF36" s="234"/>
      <c r="AG36" s="235"/>
    </row>
    <row r="37" spans="1:33" x14ac:dyDescent="0.35">
      <c r="A37" s="169"/>
      <c r="B37" s="228">
        <v>0.27083299999999999</v>
      </c>
      <c r="C37" s="133">
        <v>2</v>
      </c>
      <c r="D37" s="134">
        <v>1</v>
      </c>
      <c r="E37" s="134">
        <v>2</v>
      </c>
      <c r="F37" s="134">
        <v>1</v>
      </c>
      <c r="G37" s="134">
        <v>1</v>
      </c>
      <c r="H37" s="134">
        <v>0</v>
      </c>
      <c r="I37" s="135">
        <v>0</v>
      </c>
      <c r="J37" s="18">
        <v>1.4</v>
      </c>
      <c r="K37" s="18">
        <v>1</v>
      </c>
      <c r="M37" s="133">
        <v>2</v>
      </c>
      <c r="N37" s="134">
        <v>2</v>
      </c>
      <c r="O37" s="134">
        <v>2</v>
      </c>
      <c r="P37" s="134">
        <v>1</v>
      </c>
      <c r="Q37" s="134">
        <v>1</v>
      </c>
      <c r="R37" s="134">
        <v>0</v>
      </c>
      <c r="S37" s="135">
        <v>0</v>
      </c>
      <c r="T37" s="18">
        <v>1.6</v>
      </c>
      <c r="U37" s="18">
        <v>1.1428571428571428</v>
      </c>
      <c r="W37" s="133">
        <v>4</v>
      </c>
      <c r="X37" s="134">
        <v>3</v>
      </c>
      <c r="Y37" s="134">
        <v>4</v>
      </c>
      <c r="Z37" s="134">
        <v>2</v>
      </c>
      <c r="AA37" s="134">
        <v>2</v>
      </c>
      <c r="AB37" s="134">
        <v>0</v>
      </c>
      <c r="AC37" s="135">
        <v>0</v>
      </c>
      <c r="AD37" s="18">
        <v>3</v>
      </c>
      <c r="AE37" s="18">
        <v>2.1428571428571428</v>
      </c>
      <c r="AF37" s="234"/>
      <c r="AG37" s="235"/>
    </row>
    <row r="38" spans="1:33" x14ac:dyDescent="0.35">
      <c r="A38" s="169"/>
      <c r="B38" s="228">
        <v>0.28125</v>
      </c>
      <c r="C38" s="133">
        <v>3</v>
      </c>
      <c r="D38" s="134">
        <v>3</v>
      </c>
      <c r="E38" s="134">
        <v>2</v>
      </c>
      <c r="F38" s="134">
        <v>3</v>
      </c>
      <c r="G38" s="134">
        <v>3</v>
      </c>
      <c r="H38" s="134">
        <v>1</v>
      </c>
      <c r="I38" s="135">
        <v>1</v>
      </c>
      <c r="J38" s="18">
        <v>2.8</v>
      </c>
      <c r="K38" s="18">
        <v>2.2857142857142856</v>
      </c>
      <c r="M38" s="133">
        <v>3</v>
      </c>
      <c r="N38" s="134">
        <v>3</v>
      </c>
      <c r="O38" s="134">
        <v>1</v>
      </c>
      <c r="P38" s="134">
        <v>1</v>
      </c>
      <c r="Q38" s="134">
        <v>0</v>
      </c>
      <c r="R38" s="134">
        <v>0</v>
      </c>
      <c r="S38" s="135">
        <v>0</v>
      </c>
      <c r="T38" s="18">
        <v>1.6</v>
      </c>
      <c r="U38" s="18">
        <v>1.1428571428571428</v>
      </c>
      <c r="W38" s="133">
        <v>6</v>
      </c>
      <c r="X38" s="134">
        <v>6</v>
      </c>
      <c r="Y38" s="134">
        <v>3</v>
      </c>
      <c r="Z38" s="134">
        <v>4</v>
      </c>
      <c r="AA38" s="134">
        <v>3</v>
      </c>
      <c r="AB38" s="134">
        <v>1</v>
      </c>
      <c r="AC38" s="135">
        <v>1</v>
      </c>
      <c r="AD38" s="18">
        <v>4.4000000000000004</v>
      </c>
      <c r="AE38" s="18">
        <v>3.4285714285714284</v>
      </c>
      <c r="AF38" s="234"/>
      <c r="AG38" s="235"/>
    </row>
    <row r="39" spans="1:33" x14ac:dyDescent="0.35">
      <c r="A39" s="169"/>
      <c r="B39" s="228">
        <v>0.29166700000000001</v>
      </c>
      <c r="C39" s="133">
        <v>6</v>
      </c>
      <c r="D39" s="134">
        <v>4</v>
      </c>
      <c r="E39" s="134">
        <v>4</v>
      </c>
      <c r="F39" s="134">
        <v>2</v>
      </c>
      <c r="G39" s="134">
        <v>3</v>
      </c>
      <c r="H39" s="134">
        <v>1</v>
      </c>
      <c r="I39" s="135">
        <v>1</v>
      </c>
      <c r="J39" s="18">
        <v>3.8</v>
      </c>
      <c r="K39" s="18">
        <v>3</v>
      </c>
      <c r="M39" s="133">
        <v>1</v>
      </c>
      <c r="N39" s="134">
        <v>6</v>
      </c>
      <c r="O39" s="134">
        <v>4</v>
      </c>
      <c r="P39" s="134">
        <v>5</v>
      </c>
      <c r="Q39" s="134">
        <v>5</v>
      </c>
      <c r="R39" s="134">
        <v>3</v>
      </c>
      <c r="S39" s="135">
        <v>1</v>
      </c>
      <c r="T39" s="18">
        <v>4.2</v>
      </c>
      <c r="U39" s="18">
        <v>3.5714285714285716</v>
      </c>
      <c r="W39" s="133">
        <v>7</v>
      </c>
      <c r="X39" s="134">
        <v>10</v>
      </c>
      <c r="Y39" s="134">
        <v>8</v>
      </c>
      <c r="Z39" s="134">
        <v>7</v>
      </c>
      <c r="AA39" s="134">
        <v>8</v>
      </c>
      <c r="AB39" s="134">
        <v>4</v>
      </c>
      <c r="AC39" s="135">
        <v>2</v>
      </c>
      <c r="AD39" s="18">
        <v>8</v>
      </c>
      <c r="AE39" s="18">
        <v>6.5714285714285712</v>
      </c>
      <c r="AF39" s="234"/>
      <c r="AG39" s="235"/>
    </row>
    <row r="40" spans="1:33" x14ac:dyDescent="0.35">
      <c r="A40" s="169"/>
      <c r="B40" s="228">
        <v>0.30208299999999999</v>
      </c>
      <c r="C40" s="133">
        <v>3</v>
      </c>
      <c r="D40" s="134">
        <v>3</v>
      </c>
      <c r="E40" s="134">
        <v>3</v>
      </c>
      <c r="F40" s="134">
        <v>1</v>
      </c>
      <c r="G40" s="134">
        <v>1</v>
      </c>
      <c r="H40" s="134">
        <v>2</v>
      </c>
      <c r="I40" s="135">
        <v>0</v>
      </c>
      <c r="J40" s="18">
        <v>2.2000000000000002</v>
      </c>
      <c r="K40" s="18">
        <v>1.8571428571428572</v>
      </c>
      <c r="M40" s="133">
        <v>5</v>
      </c>
      <c r="N40" s="134">
        <v>4</v>
      </c>
      <c r="O40" s="134">
        <v>4</v>
      </c>
      <c r="P40" s="134">
        <v>4</v>
      </c>
      <c r="Q40" s="134">
        <v>5</v>
      </c>
      <c r="R40" s="134">
        <v>2</v>
      </c>
      <c r="S40" s="135">
        <v>2</v>
      </c>
      <c r="T40" s="18">
        <v>4.4000000000000004</v>
      </c>
      <c r="U40" s="18">
        <v>3.7142857142857144</v>
      </c>
      <c r="W40" s="133">
        <v>8</v>
      </c>
      <c r="X40" s="134">
        <v>7</v>
      </c>
      <c r="Y40" s="134">
        <v>7</v>
      </c>
      <c r="Z40" s="134">
        <v>5</v>
      </c>
      <c r="AA40" s="134">
        <v>6</v>
      </c>
      <c r="AB40" s="134">
        <v>4</v>
      </c>
      <c r="AC40" s="135">
        <v>2</v>
      </c>
      <c r="AD40" s="18">
        <v>6.6</v>
      </c>
      <c r="AE40" s="18">
        <v>5.5714285714285712</v>
      </c>
      <c r="AF40" s="234"/>
      <c r="AG40" s="235"/>
    </row>
    <row r="41" spans="1:33" x14ac:dyDescent="0.35">
      <c r="A41" s="169"/>
      <c r="B41" s="228">
        <v>0.3125</v>
      </c>
      <c r="C41" s="133">
        <v>5</v>
      </c>
      <c r="D41" s="134">
        <v>10</v>
      </c>
      <c r="E41" s="134">
        <v>2</v>
      </c>
      <c r="F41" s="134">
        <v>4</v>
      </c>
      <c r="G41" s="134">
        <v>2</v>
      </c>
      <c r="H41" s="134">
        <v>1</v>
      </c>
      <c r="I41" s="135">
        <v>0</v>
      </c>
      <c r="J41" s="18">
        <v>4.5999999999999996</v>
      </c>
      <c r="K41" s="18">
        <v>3.4285714285714284</v>
      </c>
      <c r="M41" s="133">
        <v>0</v>
      </c>
      <c r="N41" s="134">
        <v>2</v>
      </c>
      <c r="O41" s="134">
        <v>3</v>
      </c>
      <c r="P41" s="134">
        <v>3</v>
      </c>
      <c r="Q41" s="134">
        <v>5</v>
      </c>
      <c r="R41" s="134">
        <v>0</v>
      </c>
      <c r="S41" s="135">
        <v>1</v>
      </c>
      <c r="T41" s="18">
        <v>2.6</v>
      </c>
      <c r="U41" s="18">
        <v>2</v>
      </c>
      <c r="W41" s="133">
        <v>5</v>
      </c>
      <c r="X41" s="134">
        <v>12</v>
      </c>
      <c r="Y41" s="134">
        <v>5</v>
      </c>
      <c r="Z41" s="134">
        <v>7</v>
      </c>
      <c r="AA41" s="134">
        <v>7</v>
      </c>
      <c r="AB41" s="134">
        <v>1</v>
      </c>
      <c r="AC41" s="135">
        <v>1</v>
      </c>
      <c r="AD41" s="18">
        <v>7.2</v>
      </c>
      <c r="AE41" s="18">
        <v>5.4285714285714288</v>
      </c>
      <c r="AF41" s="234"/>
      <c r="AG41" s="235"/>
    </row>
    <row r="42" spans="1:33" x14ac:dyDescent="0.35">
      <c r="A42" s="169"/>
      <c r="B42" s="228">
        <v>0.32291700000000001</v>
      </c>
      <c r="C42" s="133">
        <v>7</v>
      </c>
      <c r="D42" s="134">
        <v>7</v>
      </c>
      <c r="E42" s="134">
        <v>15</v>
      </c>
      <c r="F42" s="134">
        <v>13</v>
      </c>
      <c r="G42" s="134">
        <v>7</v>
      </c>
      <c r="H42" s="134">
        <v>4</v>
      </c>
      <c r="I42" s="135">
        <v>1</v>
      </c>
      <c r="J42" s="18">
        <v>9.8000000000000007</v>
      </c>
      <c r="K42" s="18">
        <v>7.7142857142857144</v>
      </c>
      <c r="M42" s="133">
        <v>9</v>
      </c>
      <c r="N42" s="134">
        <v>4</v>
      </c>
      <c r="O42" s="134">
        <v>9</v>
      </c>
      <c r="P42" s="134">
        <v>8</v>
      </c>
      <c r="Q42" s="134">
        <v>5</v>
      </c>
      <c r="R42" s="134">
        <v>2</v>
      </c>
      <c r="S42" s="135">
        <v>0</v>
      </c>
      <c r="T42" s="18">
        <v>7</v>
      </c>
      <c r="U42" s="18">
        <v>5.2857142857142856</v>
      </c>
      <c r="W42" s="133">
        <v>16</v>
      </c>
      <c r="X42" s="134">
        <v>11</v>
      </c>
      <c r="Y42" s="134">
        <v>24</v>
      </c>
      <c r="Z42" s="134">
        <v>21</v>
      </c>
      <c r="AA42" s="134">
        <v>12</v>
      </c>
      <c r="AB42" s="134">
        <v>6</v>
      </c>
      <c r="AC42" s="135">
        <v>1</v>
      </c>
      <c r="AD42" s="18">
        <v>16.8</v>
      </c>
      <c r="AE42" s="18">
        <v>13</v>
      </c>
      <c r="AF42" s="234"/>
      <c r="AG42" s="235"/>
    </row>
    <row r="43" spans="1:33" x14ac:dyDescent="0.35">
      <c r="A43" s="169"/>
      <c r="B43" s="228">
        <v>0.33333299999999999</v>
      </c>
      <c r="C43" s="133">
        <v>8</v>
      </c>
      <c r="D43" s="134">
        <v>9</v>
      </c>
      <c r="E43" s="134">
        <v>11</v>
      </c>
      <c r="F43" s="134">
        <v>12</v>
      </c>
      <c r="G43" s="134">
        <v>7</v>
      </c>
      <c r="H43" s="134">
        <v>3</v>
      </c>
      <c r="I43" s="135">
        <v>2</v>
      </c>
      <c r="J43" s="18">
        <v>9.4</v>
      </c>
      <c r="K43" s="18">
        <v>7.4285714285714288</v>
      </c>
      <c r="M43" s="133">
        <v>5</v>
      </c>
      <c r="N43" s="134">
        <v>8</v>
      </c>
      <c r="O43" s="134">
        <v>8</v>
      </c>
      <c r="P43" s="134">
        <v>10</v>
      </c>
      <c r="Q43" s="134">
        <v>5</v>
      </c>
      <c r="R43" s="134">
        <v>2</v>
      </c>
      <c r="S43" s="135">
        <v>2</v>
      </c>
      <c r="T43" s="18">
        <v>7.2</v>
      </c>
      <c r="U43" s="18">
        <v>5.7142857142857144</v>
      </c>
      <c r="W43" s="133">
        <v>13</v>
      </c>
      <c r="X43" s="134">
        <v>17</v>
      </c>
      <c r="Y43" s="134">
        <v>19</v>
      </c>
      <c r="Z43" s="134">
        <v>22</v>
      </c>
      <c r="AA43" s="134">
        <v>12</v>
      </c>
      <c r="AB43" s="134">
        <v>5</v>
      </c>
      <c r="AC43" s="135">
        <v>4</v>
      </c>
      <c r="AD43" s="18">
        <v>16.600000000000001</v>
      </c>
      <c r="AE43" s="18">
        <v>13.142857142857142</v>
      </c>
      <c r="AF43" s="234"/>
      <c r="AG43" s="235"/>
    </row>
    <row r="44" spans="1:33" x14ac:dyDescent="0.35">
      <c r="A44" s="169"/>
      <c r="B44" s="228">
        <v>0.34375</v>
      </c>
      <c r="C44" s="133">
        <v>4</v>
      </c>
      <c r="D44" s="134">
        <v>6</v>
      </c>
      <c r="E44" s="134">
        <v>3</v>
      </c>
      <c r="F44" s="134">
        <v>9</v>
      </c>
      <c r="G44" s="134">
        <v>2</v>
      </c>
      <c r="H44" s="134">
        <v>2</v>
      </c>
      <c r="I44" s="135">
        <v>1</v>
      </c>
      <c r="J44" s="18">
        <v>4.8</v>
      </c>
      <c r="K44" s="18">
        <v>3.8571428571428572</v>
      </c>
      <c r="M44" s="133">
        <v>5</v>
      </c>
      <c r="N44" s="134">
        <v>2</v>
      </c>
      <c r="O44" s="134">
        <v>9</v>
      </c>
      <c r="P44" s="134">
        <v>5</v>
      </c>
      <c r="Q44" s="134">
        <v>3</v>
      </c>
      <c r="R44" s="134">
        <v>2</v>
      </c>
      <c r="S44" s="135">
        <v>1</v>
      </c>
      <c r="T44" s="18">
        <v>4.8</v>
      </c>
      <c r="U44" s="18">
        <v>3.8571428571428572</v>
      </c>
      <c r="W44" s="133">
        <v>9</v>
      </c>
      <c r="X44" s="134">
        <v>8</v>
      </c>
      <c r="Y44" s="134">
        <v>12</v>
      </c>
      <c r="Z44" s="134">
        <v>14</v>
      </c>
      <c r="AA44" s="134">
        <v>5</v>
      </c>
      <c r="AB44" s="134">
        <v>4</v>
      </c>
      <c r="AC44" s="135">
        <v>2</v>
      </c>
      <c r="AD44" s="18">
        <v>9.6</v>
      </c>
      <c r="AE44" s="18">
        <v>7.7142857142857144</v>
      </c>
      <c r="AF44" s="234"/>
      <c r="AG44" s="235"/>
    </row>
    <row r="45" spans="1:33" x14ac:dyDescent="0.35">
      <c r="A45" s="169"/>
      <c r="B45" s="228">
        <v>0.35416700000000001</v>
      </c>
      <c r="C45" s="133">
        <v>9</v>
      </c>
      <c r="D45" s="134">
        <v>5</v>
      </c>
      <c r="E45" s="134">
        <v>12</v>
      </c>
      <c r="F45" s="134">
        <v>7</v>
      </c>
      <c r="G45" s="134">
        <v>8</v>
      </c>
      <c r="H45" s="134">
        <v>3</v>
      </c>
      <c r="I45" s="135">
        <v>2</v>
      </c>
      <c r="J45" s="18">
        <v>8.1999999999999993</v>
      </c>
      <c r="K45" s="18">
        <v>6.5714285714285712</v>
      </c>
      <c r="M45" s="133">
        <v>6</v>
      </c>
      <c r="N45" s="134">
        <v>6</v>
      </c>
      <c r="O45" s="134">
        <v>15</v>
      </c>
      <c r="P45" s="134">
        <v>16</v>
      </c>
      <c r="Q45" s="134">
        <v>19</v>
      </c>
      <c r="R45" s="134">
        <v>7</v>
      </c>
      <c r="S45" s="135">
        <v>2</v>
      </c>
      <c r="T45" s="18">
        <v>12.4</v>
      </c>
      <c r="U45" s="18">
        <v>10.142857142857142</v>
      </c>
      <c r="W45" s="133">
        <v>15</v>
      </c>
      <c r="X45" s="134">
        <v>11</v>
      </c>
      <c r="Y45" s="134">
        <v>27</v>
      </c>
      <c r="Z45" s="134">
        <v>23</v>
      </c>
      <c r="AA45" s="134">
        <v>27</v>
      </c>
      <c r="AB45" s="134">
        <v>10</v>
      </c>
      <c r="AC45" s="135">
        <v>4</v>
      </c>
      <c r="AD45" s="18">
        <v>20.6</v>
      </c>
      <c r="AE45" s="18">
        <v>16.714285714285715</v>
      </c>
      <c r="AF45" s="234"/>
      <c r="AG45" s="235"/>
    </row>
    <row r="46" spans="1:33" x14ac:dyDescent="0.35">
      <c r="A46" s="169"/>
      <c r="B46" s="228">
        <v>0.36458299999999999</v>
      </c>
      <c r="C46" s="133">
        <v>9</v>
      </c>
      <c r="D46" s="134">
        <v>7</v>
      </c>
      <c r="E46" s="134">
        <v>12</v>
      </c>
      <c r="F46" s="134">
        <v>11</v>
      </c>
      <c r="G46" s="134">
        <v>11</v>
      </c>
      <c r="H46" s="134">
        <v>5</v>
      </c>
      <c r="I46" s="135">
        <v>3</v>
      </c>
      <c r="J46" s="18">
        <v>10</v>
      </c>
      <c r="K46" s="18">
        <v>8.2857142857142865</v>
      </c>
      <c r="M46" s="133">
        <v>10</v>
      </c>
      <c r="N46" s="134">
        <v>4</v>
      </c>
      <c r="O46" s="134">
        <v>9</v>
      </c>
      <c r="P46" s="134">
        <v>8</v>
      </c>
      <c r="Q46" s="134">
        <v>3</v>
      </c>
      <c r="R46" s="134">
        <v>8</v>
      </c>
      <c r="S46" s="135">
        <v>4</v>
      </c>
      <c r="T46" s="18">
        <v>6.8</v>
      </c>
      <c r="U46" s="18">
        <v>6.5714285714285712</v>
      </c>
      <c r="W46" s="133">
        <v>19</v>
      </c>
      <c r="X46" s="134">
        <v>11</v>
      </c>
      <c r="Y46" s="134">
        <v>21</v>
      </c>
      <c r="Z46" s="134">
        <v>19</v>
      </c>
      <c r="AA46" s="134">
        <v>14</v>
      </c>
      <c r="AB46" s="134">
        <v>13</v>
      </c>
      <c r="AC46" s="135">
        <v>7</v>
      </c>
      <c r="AD46" s="18">
        <v>16.8</v>
      </c>
      <c r="AE46" s="18">
        <v>14.857142857142858</v>
      </c>
      <c r="AF46" s="234"/>
      <c r="AG46" s="235"/>
    </row>
    <row r="47" spans="1:33" x14ac:dyDescent="0.35">
      <c r="A47" s="169"/>
      <c r="B47" s="228">
        <v>0.375</v>
      </c>
      <c r="C47" s="133">
        <v>5</v>
      </c>
      <c r="D47" s="134">
        <v>6</v>
      </c>
      <c r="E47" s="134">
        <v>6</v>
      </c>
      <c r="F47" s="134">
        <v>8</v>
      </c>
      <c r="G47" s="134">
        <v>2</v>
      </c>
      <c r="H47" s="134">
        <v>3</v>
      </c>
      <c r="I47" s="135">
        <v>3</v>
      </c>
      <c r="J47" s="18">
        <v>5.4</v>
      </c>
      <c r="K47" s="18">
        <v>4.7142857142857144</v>
      </c>
      <c r="M47" s="133">
        <v>3</v>
      </c>
      <c r="N47" s="134">
        <v>3</v>
      </c>
      <c r="O47" s="134">
        <v>3</v>
      </c>
      <c r="P47" s="134">
        <v>10</v>
      </c>
      <c r="Q47" s="134">
        <v>3</v>
      </c>
      <c r="R47" s="134">
        <v>3</v>
      </c>
      <c r="S47" s="135">
        <v>3</v>
      </c>
      <c r="T47" s="18">
        <v>4.4000000000000004</v>
      </c>
      <c r="U47" s="18">
        <v>4</v>
      </c>
      <c r="W47" s="133">
        <v>8</v>
      </c>
      <c r="X47" s="134">
        <v>9</v>
      </c>
      <c r="Y47" s="134">
        <v>9</v>
      </c>
      <c r="Z47" s="134">
        <v>18</v>
      </c>
      <c r="AA47" s="134">
        <v>5</v>
      </c>
      <c r="AB47" s="134">
        <v>6</v>
      </c>
      <c r="AC47" s="135">
        <v>6</v>
      </c>
      <c r="AD47" s="18">
        <v>9.8000000000000007</v>
      </c>
      <c r="AE47" s="18">
        <v>8.7142857142857135</v>
      </c>
      <c r="AF47" s="234"/>
      <c r="AG47" s="235"/>
    </row>
    <row r="48" spans="1:33" x14ac:dyDescent="0.35">
      <c r="A48" s="169"/>
      <c r="B48" s="228">
        <v>0.38541700000000001</v>
      </c>
      <c r="C48" s="133">
        <v>4</v>
      </c>
      <c r="D48" s="134">
        <v>6</v>
      </c>
      <c r="E48" s="134">
        <v>7</v>
      </c>
      <c r="F48" s="134">
        <v>9</v>
      </c>
      <c r="G48" s="134">
        <v>2</v>
      </c>
      <c r="H48" s="134">
        <v>5</v>
      </c>
      <c r="I48" s="135">
        <v>0</v>
      </c>
      <c r="J48" s="18">
        <v>5.6</v>
      </c>
      <c r="K48" s="18">
        <v>4.7142857142857144</v>
      </c>
      <c r="M48" s="133">
        <v>4</v>
      </c>
      <c r="N48" s="134">
        <v>7</v>
      </c>
      <c r="O48" s="134">
        <v>3</v>
      </c>
      <c r="P48" s="134">
        <v>5</v>
      </c>
      <c r="Q48" s="134">
        <v>5</v>
      </c>
      <c r="R48" s="134">
        <v>7</v>
      </c>
      <c r="S48" s="135">
        <v>1</v>
      </c>
      <c r="T48" s="18">
        <v>4.8</v>
      </c>
      <c r="U48" s="18">
        <v>4.5714285714285712</v>
      </c>
      <c r="W48" s="133">
        <v>8</v>
      </c>
      <c r="X48" s="134">
        <v>13</v>
      </c>
      <c r="Y48" s="134">
        <v>10</v>
      </c>
      <c r="Z48" s="134">
        <v>14</v>
      </c>
      <c r="AA48" s="134">
        <v>7</v>
      </c>
      <c r="AB48" s="134">
        <v>12</v>
      </c>
      <c r="AC48" s="135">
        <v>1</v>
      </c>
      <c r="AD48" s="18">
        <v>10.4</v>
      </c>
      <c r="AE48" s="18">
        <v>9.2857142857142865</v>
      </c>
      <c r="AF48" s="234"/>
      <c r="AG48" s="235"/>
    </row>
    <row r="49" spans="1:33" x14ac:dyDescent="0.35">
      <c r="A49" s="169"/>
      <c r="B49" s="228">
        <v>0.39583299999999999</v>
      </c>
      <c r="C49" s="133">
        <v>9</v>
      </c>
      <c r="D49" s="134">
        <v>6</v>
      </c>
      <c r="E49" s="134">
        <v>9</v>
      </c>
      <c r="F49" s="134">
        <v>2</v>
      </c>
      <c r="G49" s="134">
        <v>13</v>
      </c>
      <c r="H49" s="134">
        <v>8</v>
      </c>
      <c r="I49" s="135">
        <v>3</v>
      </c>
      <c r="J49" s="18">
        <v>7.8</v>
      </c>
      <c r="K49" s="18">
        <v>7.1428571428571432</v>
      </c>
      <c r="M49" s="133">
        <v>6</v>
      </c>
      <c r="N49" s="134">
        <v>9</v>
      </c>
      <c r="O49" s="134">
        <v>5</v>
      </c>
      <c r="P49" s="134">
        <v>7</v>
      </c>
      <c r="Q49" s="134">
        <v>7</v>
      </c>
      <c r="R49" s="134">
        <v>3</v>
      </c>
      <c r="S49" s="135">
        <v>5</v>
      </c>
      <c r="T49" s="18">
        <v>6.8</v>
      </c>
      <c r="U49" s="18">
        <v>6</v>
      </c>
      <c r="W49" s="133">
        <v>15</v>
      </c>
      <c r="X49" s="134">
        <v>15</v>
      </c>
      <c r="Y49" s="134">
        <v>14</v>
      </c>
      <c r="Z49" s="134">
        <v>9</v>
      </c>
      <c r="AA49" s="134">
        <v>20</v>
      </c>
      <c r="AB49" s="134">
        <v>11</v>
      </c>
      <c r="AC49" s="135">
        <v>8</v>
      </c>
      <c r="AD49" s="18">
        <v>14.6</v>
      </c>
      <c r="AE49" s="18">
        <v>13.142857142857142</v>
      </c>
      <c r="AF49" s="234"/>
      <c r="AG49" s="235"/>
    </row>
    <row r="50" spans="1:33" x14ac:dyDescent="0.35">
      <c r="A50" s="169"/>
      <c r="B50" s="228">
        <v>0.40625</v>
      </c>
      <c r="C50" s="133">
        <v>2</v>
      </c>
      <c r="D50" s="134">
        <v>6</v>
      </c>
      <c r="E50" s="134">
        <v>6</v>
      </c>
      <c r="F50" s="134">
        <v>7</v>
      </c>
      <c r="G50" s="134">
        <v>5</v>
      </c>
      <c r="H50" s="134">
        <v>6</v>
      </c>
      <c r="I50" s="135">
        <v>2</v>
      </c>
      <c r="J50" s="18">
        <v>5.2</v>
      </c>
      <c r="K50" s="18">
        <v>4.8571428571428568</v>
      </c>
      <c r="M50" s="133">
        <v>6</v>
      </c>
      <c r="N50" s="134">
        <v>4</v>
      </c>
      <c r="O50" s="134">
        <v>6</v>
      </c>
      <c r="P50" s="134">
        <v>5</v>
      </c>
      <c r="Q50" s="134">
        <v>7</v>
      </c>
      <c r="R50" s="134">
        <v>8</v>
      </c>
      <c r="S50" s="135">
        <v>3</v>
      </c>
      <c r="T50" s="18">
        <v>5.6</v>
      </c>
      <c r="U50" s="18">
        <v>5.5714285714285712</v>
      </c>
      <c r="W50" s="133">
        <v>8</v>
      </c>
      <c r="X50" s="134">
        <v>10</v>
      </c>
      <c r="Y50" s="134">
        <v>12</v>
      </c>
      <c r="Z50" s="134">
        <v>12</v>
      </c>
      <c r="AA50" s="134">
        <v>12</v>
      </c>
      <c r="AB50" s="134">
        <v>14</v>
      </c>
      <c r="AC50" s="135">
        <v>5</v>
      </c>
      <c r="AD50" s="18">
        <v>10.8</v>
      </c>
      <c r="AE50" s="18">
        <v>10.428571428571429</v>
      </c>
      <c r="AF50" s="234"/>
      <c r="AG50" s="235"/>
    </row>
    <row r="51" spans="1:33" x14ac:dyDescent="0.35">
      <c r="A51" s="169"/>
      <c r="B51" s="228">
        <v>0.41666700000000001</v>
      </c>
      <c r="C51" s="133">
        <v>9</v>
      </c>
      <c r="D51" s="134">
        <v>5</v>
      </c>
      <c r="E51" s="134">
        <v>3</v>
      </c>
      <c r="F51" s="134">
        <v>5</v>
      </c>
      <c r="G51" s="134">
        <v>9</v>
      </c>
      <c r="H51" s="134">
        <v>4</v>
      </c>
      <c r="I51" s="135">
        <v>7</v>
      </c>
      <c r="J51" s="18">
        <v>6.2</v>
      </c>
      <c r="K51" s="18">
        <v>6</v>
      </c>
      <c r="M51" s="133">
        <v>5</v>
      </c>
      <c r="N51" s="134">
        <v>8</v>
      </c>
      <c r="O51" s="134">
        <v>4</v>
      </c>
      <c r="P51" s="134">
        <v>1</v>
      </c>
      <c r="Q51" s="134">
        <v>4</v>
      </c>
      <c r="R51" s="134">
        <v>9</v>
      </c>
      <c r="S51" s="135">
        <v>5</v>
      </c>
      <c r="T51" s="18">
        <v>4.4000000000000004</v>
      </c>
      <c r="U51" s="18">
        <v>5.1428571428571432</v>
      </c>
      <c r="W51" s="133">
        <v>14</v>
      </c>
      <c r="X51" s="134">
        <v>13</v>
      </c>
      <c r="Y51" s="134">
        <v>7</v>
      </c>
      <c r="Z51" s="134">
        <v>6</v>
      </c>
      <c r="AA51" s="134">
        <v>13</v>
      </c>
      <c r="AB51" s="134">
        <v>13</v>
      </c>
      <c r="AC51" s="135">
        <v>12</v>
      </c>
      <c r="AD51" s="18">
        <v>10.6</v>
      </c>
      <c r="AE51" s="18">
        <v>11.142857142857142</v>
      </c>
      <c r="AF51" s="234"/>
      <c r="AG51" s="235"/>
    </row>
    <row r="52" spans="1:33" x14ac:dyDescent="0.35">
      <c r="A52" s="169"/>
      <c r="B52" s="228">
        <v>0.42708299999999999</v>
      </c>
      <c r="C52" s="133">
        <v>3</v>
      </c>
      <c r="D52" s="134">
        <v>4</v>
      </c>
      <c r="E52" s="134">
        <v>8</v>
      </c>
      <c r="F52" s="134">
        <v>9</v>
      </c>
      <c r="G52" s="134">
        <v>5</v>
      </c>
      <c r="H52" s="134">
        <v>7</v>
      </c>
      <c r="I52" s="135">
        <v>4</v>
      </c>
      <c r="J52" s="18">
        <v>5.8</v>
      </c>
      <c r="K52" s="18">
        <v>5.7142857142857144</v>
      </c>
      <c r="M52" s="133">
        <v>6</v>
      </c>
      <c r="N52" s="134">
        <v>9</v>
      </c>
      <c r="O52" s="134">
        <v>5</v>
      </c>
      <c r="P52" s="134">
        <v>8</v>
      </c>
      <c r="Q52" s="134">
        <v>10</v>
      </c>
      <c r="R52" s="134">
        <v>6</v>
      </c>
      <c r="S52" s="135">
        <v>4</v>
      </c>
      <c r="T52" s="18">
        <v>7.6</v>
      </c>
      <c r="U52" s="18">
        <v>6.8571428571428568</v>
      </c>
      <c r="W52" s="133">
        <v>9</v>
      </c>
      <c r="X52" s="134">
        <v>13</v>
      </c>
      <c r="Y52" s="134">
        <v>13</v>
      </c>
      <c r="Z52" s="134">
        <v>17</v>
      </c>
      <c r="AA52" s="134">
        <v>15</v>
      </c>
      <c r="AB52" s="134">
        <v>13</v>
      </c>
      <c r="AC52" s="135">
        <v>8</v>
      </c>
      <c r="AD52" s="18">
        <v>13.4</v>
      </c>
      <c r="AE52" s="18">
        <v>12.571428571428571</v>
      </c>
      <c r="AF52" s="234"/>
      <c r="AG52" s="235"/>
    </row>
    <row r="53" spans="1:33" x14ac:dyDescent="0.35">
      <c r="A53" s="169"/>
      <c r="B53" s="228">
        <v>0.4375</v>
      </c>
      <c r="C53" s="133">
        <v>5</v>
      </c>
      <c r="D53" s="134">
        <v>2</v>
      </c>
      <c r="E53" s="134">
        <v>2</v>
      </c>
      <c r="F53" s="134">
        <v>10</v>
      </c>
      <c r="G53" s="134">
        <v>8</v>
      </c>
      <c r="H53" s="134">
        <v>9</v>
      </c>
      <c r="I53" s="135">
        <v>3</v>
      </c>
      <c r="J53" s="18">
        <v>5.4</v>
      </c>
      <c r="K53" s="18">
        <v>5.5714285714285712</v>
      </c>
      <c r="M53" s="133">
        <v>7</v>
      </c>
      <c r="N53" s="134">
        <v>1</v>
      </c>
      <c r="O53" s="134">
        <v>11</v>
      </c>
      <c r="P53" s="134">
        <v>7</v>
      </c>
      <c r="Q53" s="134">
        <v>3</v>
      </c>
      <c r="R53" s="134">
        <v>4</v>
      </c>
      <c r="S53" s="135">
        <v>2</v>
      </c>
      <c r="T53" s="18">
        <v>5.8</v>
      </c>
      <c r="U53" s="18">
        <v>5</v>
      </c>
      <c r="W53" s="133">
        <v>12</v>
      </c>
      <c r="X53" s="134">
        <v>3</v>
      </c>
      <c r="Y53" s="134">
        <v>13</v>
      </c>
      <c r="Z53" s="134">
        <v>17</v>
      </c>
      <c r="AA53" s="134">
        <v>11</v>
      </c>
      <c r="AB53" s="134">
        <v>13</v>
      </c>
      <c r="AC53" s="135">
        <v>5</v>
      </c>
      <c r="AD53" s="18">
        <v>11.2</v>
      </c>
      <c r="AE53" s="18">
        <v>10.571428571428571</v>
      </c>
      <c r="AF53" s="234"/>
      <c r="AG53" s="235"/>
    </row>
    <row r="54" spans="1:33" x14ac:dyDescent="0.35">
      <c r="A54" s="169"/>
      <c r="B54" s="228">
        <v>0.44791700000000001</v>
      </c>
      <c r="C54" s="133">
        <v>4</v>
      </c>
      <c r="D54" s="134">
        <v>11</v>
      </c>
      <c r="E54" s="134">
        <v>14</v>
      </c>
      <c r="F54" s="134">
        <v>7</v>
      </c>
      <c r="G54" s="134">
        <v>7</v>
      </c>
      <c r="H54" s="134">
        <v>5</v>
      </c>
      <c r="I54" s="135">
        <v>5</v>
      </c>
      <c r="J54" s="18">
        <v>8.6</v>
      </c>
      <c r="K54" s="18">
        <v>7.5714285714285712</v>
      </c>
      <c r="M54" s="133">
        <v>8</v>
      </c>
      <c r="N54" s="134">
        <v>6</v>
      </c>
      <c r="O54" s="134">
        <v>10</v>
      </c>
      <c r="P54" s="134">
        <v>7</v>
      </c>
      <c r="Q54" s="134">
        <v>5</v>
      </c>
      <c r="R54" s="134">
        <v>7</v>
      </c>
      <c r="S54" s="135">
        <v>4</v>
      </c>
      <c r="T54" s="18">
        <v>7.2</v>
      </c>
      <c r="U54" s="18">
        <v>6.7142857142857144</v>
      </c>
      <c r="W54" s="133">
        <v>12</v>
      </c>
      <c r="X54" s="134">
        <v>17</v>
      </c>
      <c r="Y54" s="134">
        <v>24</v>
      </c>
      <c r="Z54" s="134">
        <v>14</v>
      </c>
      <c r="AA54" s="134">
        <v>12</v>
      </c>
      <c r="AB54" s="134">
        <v>12</v>
      </c>
      <c r="AC54" s="135">
        <v>9</v>
      </c>
      <c r="AD54" s="18">
        <v>15.8</v>
      </c>
      <c r="AE54" s="18">
        <v>14.285714285714286</v>
      </c>
      <c r="AF54" s="234"/>
      <c r="AG54" s="235"/>
    </row>
    <row r="55" spans="1:33" x14ac:dyDescent="0.35">
      <c r="A55" s="169"/>
      <c r="B55" s="228">
        <v>0.45833299999999999</v>
      </c>
      <c r="C55" s="133">
        <v>1</v>
      </c>
      <c r="D55" s="134">
        <v>6</v>
      </c>
      <c r="E55" s="134">
        <v>4</v>
      </c>
      <c r="F55" s="134">
        <v>7</v>
      </c>
      <c r="G55" s="134">
        <v>7</v>
      </c>
      <c r="H55" s="134">
        <v>8</v>
      </c>
      <c r="I55" s="135">
        <v>4</v>
      </c>
      <c r="J55" s="18">
        <v>5</v>
      </c>
      <c r="K55" s="18">
        <v>5.2857142857142856</v>
      </c>
      <c r="M55" s="133">
        <v>3</v>
      </c>
      <c r="N55" s="134">
        <v>6</v>
      </c>
      <c r="O55" s="134">
        <v>9</v>
      </c>
      <c r="P55" s="134">
        <v>5</v>
      </c>
      <c r="Q55" s="134">
        <v>11</v>
      </c>
      <c r="R55" s="134">
        <v>3</v>
      </c>
      <c r="S55" s="135">
        <v>4</v>
      </c>
      <c r="T55" s="18">
        <v>6.8</v>
      </c>
      <c r="U55" s="18">
        <v>5.8571428571428568</v>
      </c>
      <c r="W55" s="133">
        <v>4</v>
      </c>
      <c r="X55" s="134">
        <v>12</v>
      </c>
      <c r="Y55" s="134">
        <v>13</v>
      </c>
      <c r="Z55" s="134">
        <v>12</v>
      </c>
      <c r="AA55" s="134">
        <v>18</v>
      </c>
      <c r="AB55" s="134">
        <v>11</v>
      </c>
      <c r="AC55" s="135">
        <v>8</v>
      </c>
      <c r="AD55" s="18">
        <v>11.8</v>
      </c>
      <c r="AE55" s="18">
        <v>11.142857142857142</v>
      </c>
      <c r="AF55" s="234"/>
      <c r="AG55" s="235"/>
    </row>
    <row r="56" spans="1:33" x14ac:dyDescent="0.35">
      <c r="A56" s="169"/>
      <c r="B56" s="228">
        <v>0.46875</v>
      </c>
      <c r="C56" s="133">
        <v>4</v>
      </c>
      <c r="D56" s="134">
        <v>6</v>
      </c>
      <c r="E56" s="134">
        <v>4</v>
      </c>
      <c r="F56" s="134">
        <v>5</v>
      </c>
      <c r="G56" s="134">
        <v>7</v>
      </c>
      <c r="H56" s="134">
        <v>4</v>
      </c>
      <c r="I56" s="135">
        <v>1</v>
      </c>
      <c r="J56" s="18">
        <v>5.2</v>
      </c>
      <c r="K56" s="18">
        <v>4.4285714285714288</v>
      </c>
      <c r="M56" s="133">
        <v>3</v>
      </c>
      <c r="N56" s="134">
        <v>7</v>
      </c>
      <c r="O56" s="134">
        <v>8</v>
      </c>
      <c r="P56" s="134">
        <v>5</v>
      </c>
      <c r="Q56" s="134">
        <v>7</v>
      </c>
      <c r="R56" s="134">
        <v>4</v>
      </c>
      <c r="S56" s="135">
        <v>5</v>
      </c>
      <c r="T56" s="18">
        <v>6</v>
      </c>
      <c r="U56" s="18">
        <v>5.5714285714285712</v>
      </c>
      <c r="W56" s="133">
        <v>7</v>
      </c>
      <c r="X56" s="134">
        <v>13</v>
      </c>
      <c r="Y56" s="134">
        <v>12</v>
      </c>
      <c r="Z56" s="134">
        <v>10</v>
      </c>
      <c r="AA56" s="134">
        <v>14</v>
      </c>
      <c r="AB56" s="134">
        <v>8</v>
      </c>
      <c r="AC56" s="135">
        <v>6</v>
      </c>
      <c r="AD56" s="18">
        <v>11.2</v>
      </c>
      <c r="AE56" s="18">
        <v>10</v>
      </c>
      <c r="AF56" s="234"/>
      <c r="AG56" s="235"/>
    </row>
    <row r="57" spans="1:33" x14ac:dyDescent="0.35">
      <c r="A57" s="169"/>
      <c r="B57" s="228">
        <v>0.47916700000000001</v>
      </c>
      <c r="C57" s="133">
        <v>9</v>
      </c>
      <c r="D57" s="134">
        <v>9</v>
      </c>
      <c r="E57" s="134">
        <v>10</v>
      </c>
      <c r="F57" s="134">
        <v>5</v>
      </c>
      <c r="G57" s="134">
        <v>4</v>
      </c>
      <c r="H57" s="134">
        <v>4</v>
      </c>
      <c r="I57" s="135">
        <v>2</v>
      </c>
      <c r="J57" s="18">
        <v>7.4</v>
      </c>
      <c r="K57" s="18">
        <v>6.1428571428571432</v>
      </c>
      <c r="M57" s="133">
        <v>5</v>
      </c>
      <c r="N57" s="134">
        <v>9</v>
      </c>
      <c r="O57" s="134">
        <v>7</v>
      </c>
      <c r="P57" s="134">
        <v>8</v>
      </c>
      <c r="Q57" s="134">
        <v>3</v>
      </c>
      <c r="R57" s="134">
        <v>5</v>
      </c>
      <c r="S57" s="135">
        <v>1</v>
      </c>
      <c r="T57" s="18">
        <v>6.4</v>
      </c>
      <c r="U57" s="18">
        <v>5.4285714285714288</v>
      </c>
      <c r="W57" s="133">
        <v>14</v>
      </c>
      <c r="X57" s="134">
        <v>18</v>
      </c>
      <c r="Y57" s="134">
        <v>17</v>
      </c>
      <c r="Z57" s="134">
        <v>13</v>
      </c>
      <c r="AA57" s="134">
        <v>7</v>
      </c>
      <c r="AB57" s="134">
        <v>9</v>
      </c>
      <c r="AC57" s="135">
        <v>3</v>
      </c>
      <c r="AD57" s="18">
        <v>13.8</v>
      </c>
      <c r="AE57" s="18">
        <v>11.571428571428571</v>
      </c>
      <c r="AF57" s="234"/>
      <c r="AG57" s="235"/>
    </row>
    <row r="58" spans="1:33" x14ac:dyDescent="0.35">
      <c r="A58" s="169"/>
      <c r="B58" s="228">
        <v>0.48958299999999999</v>
      </c>
      <c r="C58" s="133">
        <v>4</v>
      </c>
      <c r="D58" s="134">
        <v>9</v>
      </c>
      <c r="E58" s="134">
        <v>11</v>
      </c>
      <c r="F58" s="134">
        <v>4</v>
      </c>
      <c r="G58" s="134">
        <v>8</v>
      </c>
      <c r="H58" s="134">
        <v>6</v>
      </c>
      <c r="I58" s="135">
        <v>3</v>
      </c>
      <c r="J58" s="18">
        <v>7.2</v>
      </c>
      <c r="K58" s="18">
        <v>6.4285714285714288</v>
      </c>
      <c r="M58" s="133">
        <v>4</v>
      </c>
      <c r="N58" s="134">
        <v>9</v>
      </c>
      <c r="O58" s="134">
        <v>9</v>
      </c>
      <c r="P58" s="134">
        <v>5</v>
      </c>
      <c r="Q58" s="134">
        <v>6</v>
      </c>
      <c r="R58" s="134">
        <v>6</v>
      </c>
      <c r="S58" s="135">
        <v>4</v>
      </c>
      <c r="T58" s="18">
        <v>6.6</v>
      </c>
      <c r="U58" s="18">
        <v>6.1428571428571432</v>
      </c>
      <c r="W58" s="133">
        <v>8</v>
      </c>
      <c r="X58" s="134">
        <v>18</v>
      </c>
      <c r="Y58" s="134">
        <v>20</v>
      </c>
      <c r="Z58" s="134">
        <v>9</v>
      </c>
      <c r="AA58" s="134">
        <v>14</v>
      </c>
      <c r="AB58" s="134">
        <v>12</v>
      </c>
      <c r="AC58" s="135">
        <v>7</v>
      </c>
      <c r="AD58" s="18">
        <v>13.8</v>
      </c>
      <c r="AE58" s="18">
        <v>12.571428571428571</v>
      </c>
      <c r="AF58" s="234"/>
      <c r="AG58" s="235"/>
    </row>
    <row r="59" spans="1:33" x14ac:dyDescent="0.35">
      <c r="A59" s="169"/>
      <c r="B59" s="228">
        <v>0.5</v>
      </c>
      <c r="C59" s="133">
        <v>9</v>
      </c>
      <c r="D59" s="134">
        <v>10</v>
      </c>
      <c r="E59" s="134">
        <v>5</v>
      </c>
      <c r="F59" s="134">
        <v>12</v>
      </c>
      <c r="G59" s="134">
        <v>7</v>
      </c>
      <c r="H59" s="134">
        <v>7</v>
      </c>
      <c r="I59" s="135">
        <v>6</v>
      </c>
      <c r="J59" s="18">
        <v>8.6</v>
      </c>
      <c r="K59" s="18">
        <v>8</v>
      </c>
      <c r="M59" s="133">
        <v>12</v>
      </c>
      <c r="N59" s="134">
        <v>15</v>
      </c>
      <c r="O59" s="134">
        <v>4</v>
      </c>
      <c r="P59" s="134">
        <v>13</v>
      </c>
      <c r="Q59" s="134">
        <v>9</v>
      </c>
      <c r="R59" s="134">
        <v>8</v>
      </c>
      <c r="S59" s="135">
        <v>0</v>
      </c>
      <c r="T59" s="18">
        <v>10.6</v>
      </c>
      <c r="U59" s="18">
        <v>8.7142857142857135</v>
      </c>
      <c r="W59" s="133">
        <v>21</v>
      </c>
      <c r="X59" s="134">
        <v>25</v>
      </c>
      <c r="Y59" s="134">
        <v>9</v>
      </c>
      <c r="Z59" s="134">
        <v>25</v>
      </c>
      <c r="AA59" s="134">
        <v>16</v>
      </c>
      <c r="AB59" s="134">
        <v>15</v>
      </c>
      <c r="AC59" s="135">
        <v>6</v>
      </c>
      <c r="AD59" s="18">
        <v>19.2</v>
      </c>
      <c r="AE59" s="18">
        <v>16.714285714285715</v>
      </c>
      <c r="AF59" s="234"/>
      <c r="AG59" s="235"/>
    </row>
    <row r="60" spans="1:33" x14ac:dyDescent="0.35">
      <c r="A60" s="169"/>
      <c r="B60" s="228">
        <v>0.51041700000000001</v>
      </c>
      <c r="C60" s="133">
        <v>6</v>
      </c>
      <c r="D60" s="134">
        <v>13</v>
      </c>
      <c r="E60" s="134">
        <v>4</v>
      </c>
      <c r="F60" s="134">
        <v>6</v>
      </c>
      <c r="G60" s="134">
        <v>7</v>
      </c>
      <c r="H60" s="134">
        <v>1</v>
      </c>
      <c r="I60" s="135">
        <v>0</v>
      </c>
      <c r="J60" s="18">
        <v>7.2</v>
      </c>
      <c r="K60" s="18">
        <v>5.2857142857142856</v>
      </c>
      <c r="M60" s="133">
        <v>3</v>
      </c>
      <c r="N60" s="134">
        <v>2</v>
      </c>
      <c r="O60" s="134">
        <v>6</v>
      </c>
      <c r="P60" s="134">
        <v>8</v>
      </c>
      <c r="Q60" s="134">
        <v>2</v>
      </c>
      <c r="R60" s="134">
        <v>4</v>
      </c>
      <c r="S60" s="135">
        <v>0</v>
      </c>
      <c r="T60" s="18">
        <v>4.2</v>
      </c>
      <c r="U60" s="18">
        <v>3.5714285714285716</v>
      </c>
      <c r="W60" s="133">
        <v>9</v>
      </c>
      <c r="X60" s="134">
        <v>15</v>
      </c>
      <c r="Y60" s="134">
        <v>10</v>
      </c>
      <c r="Z60" s="134">
        <v>14</v>
      </c>
      <c r="AA60" s="134">
        <v>9</v>
      </c>
      <c r="AB60" s="134">
        <v>5</v>
      </c>
      <c r="AC60" s="135">
        <v>0</v>
      </c>
      <c r="AD60" s="18">
        <v>11.4</v>
      </c>
      <c r="AE60" s="18">
        <v>8.8571428571428577</v>
      </c>
      <c r="AF60" s="234"/>
      <c r="AG60" s="235"/>
    </row>
    <row r="61" spans="1:33" x14ac:dyDescent="0.35">
      <c r="A61" s="169"/>
      <c r="B61" s="228">
        <v>0.52083299999999999</v>
      </c>
      <c r="C61" s="133">
        <v>7</v>
      </c>
      <c r="D61" s="134">
        <v>5</v>
      </c>
      <c r="E61" s="134">
        <v>4</v>
      </c>
      <c r="F61" s="134">
        <v>7</v>
      </c>
      <c r="G61" s="134">
        <v>9</v>
      </c>
      <c r="H61" s="134">
        <v>3</v>
      </c>
      <c r="I61" s="135">
        <v>4</v>
      </c>
      <c r="J61" s="18">
        <v>6.4</v>
      </c>
      <c r="K61" s="18">
        <v>5.5714285714285712</v>
      </c>
      <c r="M61" s="133">
        <v>9</v>
      </c>
      <c r="N61" s="134">
        <v>8</v>
      </c>
      <c r="O61" s="134">
        <v>4</v>
      </c>
      <c r="P61" s="134">
        <v>10</v>
      </c>
      <c r="Q61" s="134">
        <v>6</v>
      </c>
      <c r="R61" s="134">
        <v>3</v>
      </c>
      <c r="S61" s="135">
        <v>4</v>
      </c>
      <c r="T61" s="18">
        <v>7.4</v>
      </c>
      <c r="U61" s="18">
        <v>6.2857142857142856</v>
      </c>
      <c r="W61" s="133">
        <v>16</v>
      </c>
      <c r="X61" s="134">
        <v>13</v>
      </c>
      <c r="Y61" s="134">
        <v>8</v>
      </c>
      <c r="Z61" s="134">
        <v>17</v>
      </c>
      <c r="AA61" s="134">
        <v>15</v>
      </c>
      <c r="AB61" s="134">
        <v>6</v>
      </c>
      <c r="AC61" s="135">
        <v>8</v>
      </c>
      <c r="AD61" s="18">
        <v>13.8</v>
      </c>
      <c r="AE61" s="18">
        <v>11.857142857142858</v>
      </c>
      <c r="AF61" s="234"/>
      <c r="AG61" s="235"/>
    </row>
    <row r="62" spans="1:33" x14ac:dyDescent="0.35">
      <c r="A62" s="169"/>
      <c r="B62" s="228">
        <v>0.53125</v>
      </c>
      <c r="C62" s="133">
        <v>6</v>
      </c>
      <c r="D62" s="134">
        <v>8</v>
      </c>
      <c r="E62" s="134">
        <v>10</v>
      </c>
      <c r="F62" s="134">
        <v>9</v>
      </c>
      <c r="G62" s="134">
        <v>9</v>
      </c>
      <c r="H62" s="134">
        <v>6</v>
      </c>
      <c r="I62" s="135">
        <v>6</v>
      </c>
      <c r="J62" s="18">
        <v>8.4</v>
      </c>
      <c r="K62" s="18">
        <v>7.7142857142857144</v>
      </c>
      <c r="M62" s="133">
        <v>8</v>
      </c>
      <c r="N62" s="134">
        <v>8</v>
      </c>
      <c r="O62" s="134">
        <v>9</v>
      </c>
      <c r="P62" s="134">
        <v>11</v>
      </c>
      <c r="Q62" s="134">
        <v>12</v>
      </c>
      <c r="R62" s="134">
        <v>1</v>
      </c>
      <c r="S62" s="135">
        <v>2</v>
      </c>
      <c r="T62" s="18">
        <v>9.6</v>
      </c>
      <c r="U62" s="18">
        <v>7.2857142857142856</v>
      </c>
      <c r="W62" s="133">
        <v>14</v>
      </c>
      <c r="X62" s="134">
        <v>16</v>
      </c>
      <c r="Y62" s="134">
        <v>19</v>
      </c>
      <c r="Z62" s="134">
        <v>20</v>
      </c>
      <c r="AA62" s="134">
        <v>21</v>
      </c>
      <c r="AB62" s="134">
        <v>7</v>
      </c>
      <c r="AC62" s="135">
        <v>8</v>
      </c>
      <c r="AD62" s="18">
        <v>18</v>
      </c>
      <c r="AE62" s="18">
        <v>15</v>
      </c>
      <c r="AF62" s="234"/>
      <c r="AG62" s="235"/>
    </row>
    <row r="63" spans="1:33" x14ac:dyDescent="0.35">
      <c r="A63" s="169"/>
      <c r="B63" s="228">
        <v>0.54166700000000001</v>
      </c>
      <c r="C63" s="133">
        <v>8</v>
      </c>
      <c r="D63" s="134">
        <v>4</v>
      </c>
      <c r="E63" s="134">
        <v>7</v>
      </c>
      <c r="F63" s="134">
        <v>8</v>
      </c>
      <c r="G63" s="134">
        <v>8</v>
      </c>
      <c r="H63" s="134">
        <v>4</v>
      </c>
      <c r="I63" s="135">
        <v>4</v>
      </c>
      <c r="J63" s="18">
        <v>7</v>
      </c>
      <c r="K63" s="18">
        <v>6.1428571428571432</v>
      </c>
      <c r="M63" s="133">
        <v>6</v>
      </c>
      <c r="N63" s="134">
        <v>10</v>
      </c>
      <c r="O63" s="134">
        <v>5</v>
      </c>
      <c r="P63" s="134">
        <v>5</v>
      </c>
      <c r="Q63" s="134">
        <v>6</v>
      </c>
      <c r="R63" s="134">
        <v>6</v>
      </c>
      <c r="S63" s="135">
        <v>4</v>
      </c>
      <c r="T63" s="18">
        <v>6.4</v>
      </c>
      <c r="U63" s="18">
        <v>6</v>
      </c>
      <c r="W63" s="133">
        <v>14</v>
      </c>
      <c r="X63" s="134">
        <v>14</v>
      </c>
      <c r="Y63" s="134">
        <v>12</v>
      </c>
      <c r="Z63" s="134">
        <v>13</v>
      </c>
      <c r="AA63" s="134">
        <v>14</v>
      </c>
      <c r="AB63" s="134">
        <v>10</v>
      </c>
      <c r="AC63" s="135">
        <v>8</v>
      </c>
      <c r="AD63" s="18">
        <v>13.4</v>
      </c>
      <c r="AE63" s="18">
        <v>12.142857142857142</v>
      </c>
      <c r="AF63" s="234"/>
      <c r="AG63" s="235"/>
    </row>
    <row r="64" spans="1:33" x14ac:dyDescent="0.35">
      <c r="A64" s="169"/>
      <c r="B64" s="228">
        <v>0.55208299999999999</v>
      </c>
      <c r="C64" s="133">
        <v>5</v>
      </c>
      <c r="D64" s="134">
        <v>6</v>
      </c>
      <c r="E64" s="134">
        <v>5</v>
      </c>
      <c r="F64" s="134">
        <v>8</v>
      </c>
      <c r="G64" s="134">
        <v>10</v>
      </c>
      <c r="H64" s="134">
        <v>4</v>
      </c>
      <c r="I64" s="135">
        <v>5</v>
      </c>
      <c r="J64" s="18">
        <v>6.8</v>
      </c>
      <c r="K64" s="18">
        <v>6.1428571428571432</v>
      </c>
      <c r="M64" s="133">
        <v>7</v>
      </c>
      <c r="N64" s="134">
        <v>5</v>
      </c>
      <c r="O64" s="134">
        <v>5</v>
      </c>
      <c r="P64" s="134">
        <v>5</v>
      </c>
      <c r="Q64" s="134">
        <v>7</v>
      </c>
      <c r="R64" s="134">
        <v>6</v>
      </c>
      <c r="S64" s="135">
        <v>4</v>
      </c>
      <c r="T64" s="18">
        <v>5.8</v>
      </c>
      <c r="U64" s="18">
        <v>5.5714285714285712</v>
      </c>
      <c r="W64" s="133">
        <v>12</v>
      </c>
      <c r="X64" s="134">
        <v>11</v>
      </c>
      <c r="Y64" s="134">
        <v>10</v>
      </c>
      <c r="Z64" s="134">
        <v>13</v>
      </c>
      <c r="AA64" s="134">
        <v>17</v>
      </c>
      <c r="AB64" s="134">
        <v>10</v>
      </c>
      <c r="AC64" s="135">
        <v>9</v>
      </c>
      <c r="AD64" s="18">
        <v>12.6</v>
      </c>
      <c r="AE64" s="18">
        <v>11.714285714285714</v>
      </c>
      <c r="AF64" s="234"/>
      <c r="AG64" s="235"/>
    </row>
    <row r="65" spans="1:33" x14ac:dyDescent="0.35">
      <c r="A65" s="169"/>
      <c r="B65" s="228">
        <v>0.5625</v>
      </c>
      <c r="C65" s="133">
        <v>1</v>
      </c>
      <c r="D65" s="134">
        <v>5</v>
      </c>
      <c r="E65" s="134">
        <v>6</v>
      </c>
      <c r="F65" s="134">
        <v>8</v>
      </c>
      <c r="G65" s="134">
        <v>5</v>
      </c>
      <c r="H65" s="134">
        <v>7</v>
      </c>
      <c r="I65" s="135">
        <v>7</v>
      </c>
      <c r="J65" s="18">
        <v>5</v>
      </c>
      <c r="K65" s="18">
        <v>5.5714285714285712</v>
      </c>
      <c r="M65" s="133">
        <v>3</v>
      </c>
      <c r="N65" s="134">
        <v>1</v>
      </c>
      <c r="O65" s="134">
        <v>3</v>
      </c>
      <c r="P65" s="134">
        <v>5</v>
      </c>
      <c r="Q65" s="134">
        <v>6</v>
      </c>
      <c r="R65" s="134">
        <v>3</v>
      </c>
      <c r="S65" s="135">
        <v>6</v>
      </c>
      <c r="T65" s="18">
        <v>3.6</v>
      </c>
      <c r="U65" s="18">
        <v>3.8571428571428572</v>
      </c>
      <c r="W65" s="133">
        <v>4</v>
      </c>
      <c r="X65" s="134">
        <v>6</v>
      </c>
      <c r="Y65" s="134">
        <v>9</v>
      </c>
      <c r="Z65" s="134">
        <v>13</v>
      </c>
      <c r="AA65" s="134">
        <v>11</v>
      </c>
      <c r="AB65" s="134">
        <v>10</v>
      </c>
      <c r="AC65" s="135">
        <v>13</v>
      </c>
      <c r="AD65" s="18">
        <v>8.6</v>
      </c>
      <c r="AE65" s="18">
        <v>9.4285714285714288</v>
      </c>
      <c r="AF65" s="234"/>
      <c r="AG65" s="235"/>
    </row>
    <row r="66" spans="1:33" x14ac:dyDescent="0.35">
      <c r="A66" s="169"/>
      <c r="B66" s="228">
        <v>0.57291700000000001</v>
      </c>
      <c r="C66" s="133">
        <v>5</v>
      </c>
      <c r="D66" s="134">
        <v>13</v>
      </c>
      <c r="E66" s="134">
        <v>8</v>
      </c>
      <c r="F66" s="134">
        <v>8</v>
      </c>
      <c r="G66" s="134">
        <v>3</v>
      </c>
      <c r="H66" s="134">
        <v>2</v>
      </c>
      <c r="I66" s="135">
        <v>1</v>
      </c>
      <c r="J66" s="18">
        <v>7.4</v>
      </c>
      <c r="K66" s="18">
        <v>5.7142857142857144</v>
      </c>
      <c r="M66" s="133">
        <v>8</v>
      </c>
      <c r="N66" s="134">
        <v>6</v>
      </c>
      <c r="O66" s="134">
        <v>4</v>
      </c>
      <c r="P66" s="134">
        <v>6</v>
      </c>
      <c r="Q66" s="134">
        <v>5</v>
      </c>
      <c r="R66" s="134">
        <v>6</v>
      </c>
      <c r="S66" s="135">
        <v>0</v>
      </c>
      <c r="T66" s="18">
        <v>5.8</v>
      </c>
      <c r="U66" s="18">
        <v>5</v>
      </c>
      <c r="W66" s="133">
        <v>13</v>
      </c>
      <c r="X66" s="134">
        <v>19</v>
      </c>
      <c r="Y66" s="134">
        <v>12</v>
      </c>
      <c r="Z66" s="134">
        <v>14</v>
      </c>
      <c r="AA66" s="134">
        <v>8</v>
      </c>
      <c r="AB66" s="134">
        <v>8</v>
      </c>
      <c r="AC66" s="135">
        <v>1</v>
      </c>
      <c r="AD66" s="18">
        <v>13.2</v>
      </c>
      <c r="AE66" s="18">
        <v>10.714285714285714</v>
      </c>
      <c r="AF66" s="234"/>
      <c r="AG66" s="235"/>
    </row>
    <row r="67" spans="1:33" x14ac:dyDescent="0.35">
      <c r="A67" s="169"/>
      <c r="B67" s="228">
        <v>0.58333299999999999</v>
      </c>
      <c r="C67" s="133">
        <v>5</v>
      </c>
      <c r="D67" s="134">
        <v>12</v>
      </c>
      <c r="E67" s="134">
        <v>6</v>
      </c>
      <c r="F67" s="134">
        <v>9</v>
      </c>
      <c r="G67" s="134">
        <v>8</v>
      </c>
      <c r="H67" s="134">
        <v>7</v>
      </c>
      <c r="I67" s="135">
        <v>6</v>
      </c>
      <c r="J67" s="18">
        <v>8</v>
      </c>
      <c r="K67" s="18">
        <v>7.5714285714285712</v>
      </c>
      <c r="M67" s="133">
        <v>5</v>
      </c>
      <c r="N67" s="134">
        <v>13</v>
      </c>
      <c r="O67" s="134">
        <v>6</v>
      </c>
      <c r="P67" s="134">
        <v>4</v>
      </c>
      <c r="Q67" s="134">
        <v>5</v>
      </c>
      <c r="R67" s="134">
        <v>7</v>
      </c>
      <c r="S67" s="135">
        <v>8</v>
      </c>
      <c r="T67" s="18">
        <v>6.6</v>
      </c>
      <c r="U67" s="18">
        <v>6.8571428571428568</v>
      </c>
      <c r="W67" s="133">
        <v>10</v>
      </c>
      <c r="X67" s="134">
        <v>25</v>
      </c>
      <c r="Y67" s="134">
        <v>12</v>
      </c>
      <c r="Z67" s="134">
        <v>13</v>
      </c>
      <c r="AA67" s="134">
        <v>13</v>
      </c>
      <c r="AB67" s="134">
        <v>14</v>
      </c>
      <c r="AC67" s="135">
        <v>14</v>
      </c>
      <c r="AD67" s="18">
        <v>14.6</v>
      </c>
      <c r="AE67" s="18">
        <v>14.428571428571429</v>
      </c>
      <c r="AF67" s="234"/>
      <c r="AG67" s="235"/>
    </row>
    <row r="68" spans="1:33" x14ac:dyDescent="0.35">
      <c r="A68" s="169"/>
      <c r="B68" s="228">
        <v>0.59375</v>
      </c>
      <c r="C68" s="133">
        <v>11</v>
      </c>
      <c r="D68" s="134">
        <v>6</v>
      </c>
      <c r="E68" s="134">
        <v>8</v>
      </c>
      <c r="F68" s="134">
        <v>5</v>
      </c>
      <c r="G68" s="134">
        <v>5</v>
      </c>
      <c r="H68" s="134">
        <v>5</v>
      </c>
      <c r="I68" s="135">
        <v>4</v>
      </c>
      <c r="J68" s="18">
        <v>7</v>
      </c>
      <c r="K68" s="18">
        <v>6.2857142857142856</v>
      </c>
      <c r="M68" s="133">
        <v>5</v>
      </c>
      <c r="N68" s="134">
        <v>6</v>
      </c>
      <c r="O68" s="134">
        <v>8</v>
      </c>
      <c r="P68" s="134">
        <v>6</v>
      </c>
      <c r="Q68" s="134">
        <v>6</v>
      </c>
      <c r="R68" s="134">
        <v>5</v>
      </c>
      <c r="S68" s="135">
        <v>5</v>
      </c>
      <c r="T68" s="18">
        <v>6.2</v>
      </c>
      <c r="U68" s="18">
        <v>5.8571428571428568</v>
      </c>
      <c r="W68" s="133">
        <v>16</v>
      </c>
      <c r="X68" s="134">
        <v>12</v>
      </c>
      <c r="Y68" s="134">
        <v>16</v>
      </c>
      <c r="Z68" s="134">
        <v>11</v>
      </c>
      <c r="AA68" s="134">
        <v>11</v>
      </c>
      <c r="AB68" s="134">
        <v>10</v>
      </c>
      <c r="AC68" s="135">
        <v>9</v>
      </c>
      <c r="AD68" s="18">
        <v>13.2</v>
      </c>
      <c r="AE68" s="18">
        <v>12.142857142857142</v>
      </c>
      <c r="AF68" s="234"/>
      <c r="AG68" s="235"/>
    </row>
    <row r="69" spans="1:33" x14ac:dyDescent="0.35">
      <c r="A69" s="169"/>
      <c r="B69" s="228">
        <v>0.60416700000000001</v>
      </c>
      <c r="C69" s="133">
        <v>2</v>
      </c>
      <c r="D69" s="134">
        <v>9</v>
      </c>
      <c r="E69" s="134">
        <v>5</v>
      </c>
      <c r="F69" s="134">
        <v>3</v>
      </c>
      <c r="G69" s="134">
        <v>5</v>
      </c>
      <c r="H69" s="134">
        <v>5</v>
      </c>
      <c r="I69" s="135">
        <v>4</v>
      </c>
      <c r="J69" s="18">
        <v>4.8</v>
      </c>
      <c r="K69" s="18">
        <v>4.7142857142857144</v>
      </c>
      <c r="M69" s="133">
        <v>4</v>
      </c>
      <c r="N69" s="134">
        <v>4</v>
      </c>
      <c r="O69" s="134">
        <v>4</v>
      </c>
      <c r="P69" s="134">
        <v>4</v>
      </c>
      <c r="Q69" s="134">
        <v>3</v>
      </c>
      <c r="R69" s="134">
        <v>6</v>
      </c>
      <c r="S69" s="135">
        <v>2</v>
      </c>
      <c r="T69" s="18">
        <v>3.8</v>
      </c>
      <c r="U69" s="18">
        <v>3.8571428571428572</v>
      </c>
      <c r="W69" s="133">
        <v>6</v>
      </c>
      <c r="X69" s="134">
        <v>13</v>
      </c>
      <c r="Y69" s="134">
        <v>9</v>
      </c>
      <c r="Z69" s="134">
        <v>7</v>
      </c>
      <c r="AA69" s="134">
        <v>8</v>
      </c>
      <c r="AB69" s="134">
        <v>11</v>
      </c>
      <c r="AC69" s="135">
        <v>6</v>
      </c>
      <c r="AD69" s="18">
        <v>8.6</v>
      </c>
      <c r="AE69" s="18">
        <v>8.5714285714285712</v>
      </c>
      <c r="AF69" s="234"/>
      <c r="AG69" s="235"/>
    </row>
    <row r="70" spans="1:33" x14ac:dyDescent="0.35">
      <c r="A70" s="169"/>
      <c r="B70" s="228">
        <v>0.61458299999999999</v>
      </c>
      <c r="C70" s="133">
        <v>5</v>
      </c>
      <c r="D70" s="134">
        <v>10</v>
      </c>
      <c r="E70" s="134">
        <v>8</v>
      </c>
      <c r="F70" s="134">
        <v>3</v>
      </c>
      <c r="G70" s="134">
        <v>4</v>
      </c>
      <c r="H70" s="134">
        <v>5</v>
      </c>
      <c r="I70" s="135">
        <v>5</v>
      </c>
      <c r="J70" s="18">
        <v>6</v>
      </c>
      <c r="K70" s="18">
        <v>5.7142857142857144</v>
      </c>
      <c r="M70" s="133">
        <v>6</v>
      </c>
      <c r="N70" s="134">
        <v>8</v>
      </c>
      <c r="O70" s="134">
        <v>9</v>
      </c>
      <c r="P70" s="134">
        <v>5</v>
      </c>
      <c r="Q70" s="134">
        <v>4</v>
      </c>
      <c r="R70" s="134">
        <v>1</v>
      </c>
      <c r="S70" s="135">
        <v>6</v>
      </c>
      <c r="T70" s="18">
        <v>6.4</v>
      </c>
      <c r="U70" s="18">
        <v>5.5714285714285712</v>
      </c>
      <c r="W70" s="133">
        <v>11</v>
      </c>
      <c r="X70" s="134">
        <v>18</v>
      </c>
      <c r="Y70" s="134">
        <v>17</v>
      </c>
      <c r="Z70" s="134">
        <v>8</v>
      </c>
      <c r="AA70" s="134">
        <v>8</v>
      </c>
      <c r="AB70" s="134">
        <v>6</v>
      </c>
      <c r="AC70" s="135">
        <v>11</v>
      </c>
      <c r="AD70" s="18">
        <v>12.4</v>
      </c>
      <c r="AE70" s="18">
        <v>11.285714285714286</v>
      </c>
      <c r="AF70" s="234"/>
      <c r="AG70" s="235"/>
    </row>
    <row r="71" spans="1:33" x14ac:dyDescent="0.35">
      <c r="A71" s="169"/>
      <c r="B71" s="228">
        <v>0.625</v>
      </c>
      <c r="C71" s="133">
        <v>7</v>
      </c>
      <c r="D71" s="134">
        <v>7</v>
      </c>
      <c r="E71" s="134">
        <v>1</v>
      </c>
      <c r="F71" s="134">
        <v>10</v>
      </c>
      <c r="G71" s="134">
        <v>6</v>
      </c>
      <c r="H71" s="134">
        <v>1</v>
      </c>
      <c r="I71" s="135">
        <v>5</v>
      </c>
      <c r="J71" s="18">
        <v>6.2</v>
      </c>
      <c r="K71" s="18">
        <v>5.2857142857142856</v>
      </c>
      <c r="M71" s="133">
        <v>4</v>
      </c>
      <c r="N71" s="134">
        <v>10</v>
      </c>
      <c r="O71" s="134">
        <v>12</v>
      </c>
      <c r="P71" s="134">
        <v>17</v>
      </c>
      <c r="Q71" s="134">
        <v>13</v>
      </c>
      <c r="R71" s="134">
        <v>3</v>
      </c>
      <c r="S71" s="135">
        <v>6</v>
      </c>
      <c r="T71" s="18">
        <v>11.2</v>
      </c>
      <c r="U71" s="18">
        <v>9.2857142857142865</v>
      </c>
      <c r="W71" s="133">
        <v>11</v>
      </c>
      <c r="X71" s="134">
        <v>17</v>
      </c>
      <c r="Y71" s="134">
        <v>13</v>
      </c>
      <c r="Z71" s="134">
        <v>27</v>
      </c>
      <c r="AA71" s="134">
        <v>19</v>
      </c>
      <c r="AB71" s="134">
        <v>4</v>
      </c>
      <c r="AC71" s="135">
        <v>11</v>
      </c>
      <c r="AD71" s="18">
        <v>17.399999999999999</v>
      </c>
      <c r="AE71" s="18">
        <v>14.571428571428571</v>
      </c>
      <c r="AF71" s="234"/>
      <c r="AG71" s="235"/>
    </row>
    <row r="72" spans="1:33" x14ac:dyDescent="0.35">
      <c r="A72" s="169"/>
      <c r="B72" s="228">
        <v>0.63541700000000001</v>
      </c>
      <c r="C72" s="133">
        <v>3</v>
      </c>
      <c r="D72" s="134">
        <v>4</v>
      </c>
      <c r="E72" s="134">
        <v>23</v>
      </c>
      <c r="F72" s="134">
        <v>14</v>
      </c>
      <c r="G72" s="134">
        <v>25</v>
      </c>
      <c r="H72" s="134">
        <v>6</v>
      </c>
      <c r="I72" s="135">
        <v>0</v>
      </c>
      <c r="J72" s="18">
        <v>13.8</v>
      </c>
      <c r="K72" s="18">
        <v>10.714285714285714</v>
      </c>
      <c r="M72" s="133">
        <v>7</v>
      </c>
      <c r="N72" s="134">
        <v>9</v>
      </c>
      <c r="O72" s="134">
        <v>9</v>
      </c>
      <c r="P72" s="134">
        <v>7</v>
      </c>
      <c r="Q72" s="134">
        <v>7</v>
      </c>
      <c r="R72" s="134">
        <v>4</v>
      </c>
      <c r="S72" s="135">
        <v>2</v>
      </c>
      <c r="T72" s="18">
        <v>7.8</v>
      </c>
      <c r="U72" s="18">
        <v>6.4285714285714288</v>
      </c>
      <c r="W72" s="133">
        <v>10</v>
      </c>
      <c r="X72" s="134">
        <v>13</v>
      </c>
      <c r="Y72" s="134">
        <v>32</v>
      </c>
      <c r="Z72" s="134">
        <v>21</v>
      </c>
      <c r="AA72" s="134">
        <v>32</v>
      </c>
      <c r="AB72" s="134">
        <v>10</v>
      </c>
      <c r="AC72" s="135">
        <v>2</v>
      </c>
      <c r="AD72" s="18">
        <v>21.6</v>
      </c>
      <c r="AE72" s="18">
        <v>17.142857142857142</v>
      </c>
      <c r="AF72" s="234"/>
      <c r="AG72" s="235"/>
    </row>
    <row r="73" spans="1:33" x14ac:dyDescent="0.35">
      <c r="A73" s="169"/>
      <c r="B73" s="228">
        <v>0.64583299999999999</v>
      </c>
      <c r="C73" s="133">
        <v>2</v>
      </c>
      <c r="D73" s="134">
        <v>4</v>
      </c>
      <c r="E73" s="134">
        <v>2</v>
      </c>
      <c r="F73" s="134">
        <v>12</v>
      </c>
      <c r="G73" s="134">
        <v>7</v>
      </c>
      <c r="H73" s="134">
        <v>5</v>
      </c>
      <c r="I73" s="135">
        <v>0</v>
      </c>
      <c r="J73" s="18">
        <v>5.4</v>
      </c>
      <c r="K73" s="18">
        <v>4.5714285714285712</v>
      </c>
      <c r="M73" s="133">
        <v>4</v>
      </c>
      <c r="N73" s="134">
        <v>7</v>
      </c>
      <c r="O73" s="134">
        <v>7</v>
      </c>
      <c r="P73" s="134">
        <v>10</v>
      </c>
      <c r="Q73" s="134">
        <v>12</v>
      </c>
      <c r="R73" s="134">
        <v>1</v>
      </c>
      <c r="S73" s="135">
        <v>2</v>
      </c>
      <c r="T73" s="18">
        <v>8</v>
      </c>
      <c r="U73" s="18">
        <v>6.1428571428571432</v>
      </c>
      <c r="W73" s="133">
        <v>6</v>
      </c>
      <c r="X73" s="134">
        <v>11</v>
      </c>
      <c r="Y73" s="134">
        <v>9</v>
      </c>
      <c r="Z73" s="134">
        <v>22</v>
      </c>
      <c r="AA73" s="134">
        <v>19</v>
      </c>
      <c r="AB73" s="134">
        <v>6</v>
      </c>
      <c r="AC73" s="135">
        <v>2</v>
      </c>
      <c r="AD73" s="18">
        <v>13.4</v>
      </c>
      <c r="AE73" s="18">
        <v>10.714285714285714</v>
      </c>
      <c r="AF73" s="234"/>
      <c r="AG73" s="235"/>
    </row>
    <row r="74" spans="1:33" x14ac:dyDescent="0.35">
      <c r="A74" s="169"/>
      <c r="B74" s="228">
        <v>0.65625</v>
      </c>
      <c r="C74" s="133">
        <v>11</v>
      </c>
      <c r="D74" s="134">
        <v>4</v>
      </c>
      <c r="E74" s="134">
        <v>5</v>
      </c>
      <c r="F74" s="134">
        <v>8</v>
      </c>
      <c r="G74" s="134">
        <v>9</v>
      </c>
      <c r="H74" s="134">
        <v>2</v>
      </c>
      <c r="I74" s="135">
        <v>1</v>
      </c>
      <c r="J74" s="18">
        <v>7.4</v>
      </c>
      <c r="K74" s="18">
        <v>5.7142857142857144</v>
      </c>
      <c r="M74" s="133">
        <v>3</v>
      </c>
      <c r="N74" s="134">
        <v>5</v>
      </c>
      <c r="O74" s="134">
        <v>10</v>
      </c>
      <c r="P74" s="134">
        <v>7</v>
      </c>
      <c r="Q74" s="134">
        <v>7</v>
      </c>
      <c r="R74" s="134">
        <v>9</v>
      </c>
      <c r="S74" s="135">
        <v>2</v>
      </c>
      <c r="T74" s="18">
        <v>6.4</v>
      </c>
      <c r="U74" s="18">
        <v>6.1428571428571432</v>
      </c>
      <c r="W74" s="133">
        <v>14</v>
      </c>
      <c r="X74" s="134">
        <v>9</v>
      </c>
      <c r="Y74" s="134">
        <v>15</v>
      </c>
      <c r="Z74" s="134">
        <v>15</v>
      </c>
      <c r="AA74" s="134">
        <v>16</v>
      </c>
      <c r="AB74" s="134">
        <v>11</v>
      </c>
      <c r="AC74" s="135">
        <v>3</v>
      </c>
      <c r="AD74" s="18">
        <v>13.8</v>
      </c>
      <c r="AE74" s="18">
        <v>11.857142857142858</v>
      </c>
      <c r="AF74" s="234"/>
      <c r="AG74" s="235"/>
    </row>
    <row r="75" spans="1:33" x14ac:dyDescent="0.35">
      <c r="A75" s="169"/>
      <c r="B75" s="228">
        <v>0.66666700000000001</v>
      </c>
      <c r="C75" s="133">
        <v>4</v>
      </c>
      <c r="D75" s="134">
        <v>9</v>
      </c>
      <c r="E75" s="134">
        <v>2</v>
      </c>
      <c r="F75" s="134">
        <v>11</v>
      </c>
      <c r="G75" s="134">
        <v>11</v>
      </c>
      <c r="H75" s="134">
        <v>8</v>
      </c>
      <c r="I75" s="135">
        <v>6</v>
      </c>
      <c r="J75" s="18">
        <v>7.4</v>
      </c>
      <c r="K75" s="18">
        <v>7.2857142857142856</v>
      </c>
      <c r="M75" s="133">
        <v>9</v>
      </c>
      <c r="N75" s="134">
        <v>10</v>
      </c>
      <c r="O75" s="134">
        <v>10</v>
      </c>
      <c r="P75" s="134">
        <v>8</v>
      </c>
      <c r="Q75" s="134">
        <v>12</v>
      </c>
      <c r="R75" s="134">
        <v>2</v>
      </c>
      <c r="S75" s="135">
        <v>2</v>
      </c>
      <c r="T75" s="18">
        <v>9.8000000000000007</v>
      </c>
      <c r="U75" s="18">
        <v>7.5714285714285712</v>
      </c>
      <c r="W75" s="133">
        <v>13</v>
      </c>
      <c r="X75" s="134">
        <v>19</v>
      </c>
      <c r="Y75" s="134">
        <v>12</v>
      </c>
      <c r="Z75" s="134">
        <v>19</v>
      </c>
      <c r="AA75" s="134">
        <v>23</v>
      </c>
      <c r="AB75" s="134">
        <v>10</v>
      </c>
      <c r="AC75" s="135">
        <v>8</v>
      </c>
      <c r="AD75" s="18">
        <v>17.2</v>
      </c>
      <c r="AE75" s="18">
        <v>14.857142857142858</v>
      </c>
      <c r="AF75" s="234"/>
      <c r="AG75" s="235"/>
    </row>
    <row r="76" spans="1:33" x14ac:dyDescent="0.35">
      <c r="A76" s="169"/>
      <c r="B76" s="228">
        <v>0.67708299999999999</v>
      </c>
      <c r="C76" s="133">
        <v>10</v>
      </c>
      <c r="D76" s="134">
        <v>2</v>
      </c>
      <c r="E76" s="134">
        <v>8</v>
      </c>
      <c r="F76" s="134">
        <v>12</v>
      </c>
      <c r="G76" s="134">
        <v>5</v>
      </c>
      <c r="H76" s="134">
        <v>0</v>
      </c>
      <c r="I76" s="135">
        <v>5</v>
      </c>
      <c r="J76" s="18">
        <v>7.4</v>
      </c>
      <c r="K76" s="18">
        <v>6</v>
      </c>
      <c r="M76" s="133">
        <v>10</v>
      </c>
      <c r="N76" s="134">
        <v>11</v>
      </c>
      <c r="O76" s="134">
        <v>5</v>
      </c>
      <c r="P76" s="134">
        <v>7</v>
      </c>
      <c r="Q76" s="134">
        <v>6</v>
      </c>
      <c r="R76" s="134">
        <v>2</v>
      </c>
      <c r="S76" s="135">
        <v>1</v>
      </c>
      <c r="T76" s="18">
        <v>7.8</v>
      </c>
      <c r="U76" s="18">
        <v>6</v>
      </c>
      <c r="W76" s="133">
        <v>20</v>
      </c>
      <c r="X76" s="134">
        <v>13</v>
      </c>
      <c r="Y76" s="134">
        <v>13</v>
      </c>
      <c r="Z76" s="134">
        <v>19</v>
      </c>
      <c r="AA76" s="134">
        <v>11</v>
      </c>
      <c r="AB76" s="134">
        <v>2</v>
      </c>
      <c r="AC76" s="135">
        <v>6</v>
      </c>
      <c r="AD76" s="18">
        <v>15.2</v>
      </c>
      <c r="AE76" s="18">
        <v>12</v>
      </c>
      <c r="AF76" s="234"/>
      <c r="AG76" s="235"/>
    </row>
    <row r="77" spans="1:33" x14ac:dyDescent="0.35">
      <c r="A77" s="169"/>
      <c r="B77" s="228">
        <v>0.6875</v>
      </c>
      <c r="C77" s="133">
        <v>6</v>
      </c>
      <c r="D77" s="134">
        <v>9</v>
      </c>
      <c r="E77" s="134">
        <v>6</v>
      </c>
      <c r="F77" s="134">
        <v>8</v>
      </c>
      <c r="G77" s="134">
        <v>6</v>
      </c>
      <c r="H77" s="134">
        <v>1</v>
      </c>
      <c r="I77" s="135">
        <v>1</v>
      </c>
      <c r="J77" s="18">
        <v>7</v>
      </c>
      <c r="K77" s="18">
        <v>5.2857142857142856</v>
      </c>
      <c r="M77" s="133">
        <v>6</v>
      </c>
      <c r="N77" s="134">
        <v>15</v>
      </c>
      <c r="O77" s="134">
        <v>9</v>
      </c>
      <c r="P77" s="134">
        <v>8</v>
      </c>
      <c r="Q77" s="134">
        <v>11</v>
      </c>
      <c r="R77" s="134">
        <v>4</v>
      </c>
      <c r="S77" s="135">
        <v>2</v>
      </c>
      <c r="T77" s="18">
        <v>9.8000000000000007</v>
      </c>
      <c r="U77" s="18">
        <v>7.8571428571428568</v>
      </c>
      <c r="W77" s="133">
        <v>12</v>
      </c>
      <c r="X77" s="134">
        <v>24</v>
      </c>
      <c r="Y77" s="134">
        <v>15</v>
      </c>
      <c r="Z77" s="134">
        <v>16</v>
      </c>
      <c r="AA77" s="134">
        <v>17</v>
      </c>
      <c r="AB77" s="134">
        <v>5</v>
      </c>
      <c r="AC77" s="135">
        <v>3</v>
      </c>
      <c r="AD77" s="18">
        <v>16.8</v>
      </c>
      <c r="AE77" s="18">
        <v>13.142857142857142</v>
      </c>
      <c r="AF77" s="234"/>
      <c r="AG77" s="235"/>
    </row>
    <row r="78" spans="1:33" x14ac:dyDescent="0.35">
      <c r="A78" s="169"/>
      <c r="B78" s="228">
        <v>0.69791700000000001</v>
      </c>
      <c r="C78" s="133">
        <v>10</v>
      </c>
      <c r="D78" s="134">
        <v>3</v>
      </c>
      <c r="E78" s="134">
        <v>5</v>
      </c>
      <c r="F78" s="134">
        <v>6</v>
      </c>
      <c r="G78" s="134">
        <v>14</v>
      </c>
      <c r="H78" s="134">
        <v>5</v>
      </c>
      <c r="I78" s="135">
        <v>5</v>
      </c>
      <c r="J78" s="18">
        <v>7.6</v>
      </c>
      <c r="K78" s="18">
        <v>6.8571428571428568</v>
      </c>
      <c r="M78" s="133">
        <v>9</v>
      </c>
      <c r="N78" s="134">
        <v>16</v>
      </c>
      <c r="O78" s="134">
        <v>10</v>
      </c>
      <c r="P78" s="134">
        <v>13</v>
      </c>
      <c r="Q78" s="134">
        <v>10</v>
      </c>
      <c r="R78" s="134">
        <v>6</v>
      </c>
      <c r="S78" s="135">
        <v>2</v>
      </c>
      <c r="T78" s="18">
        <v>11.6</v>
      </c>
      <c r="U78" s="18">
        <v>9.4285714285714288</v>
      </c>
      <c r="W78" s="133">
        <v>19</v>
      </c>
      <c r="X78" s="134">
        <v>19</v>
      </c>
      <c r="Y78" s="134">
        <v>15</v>
      </c>
      <c r="Z78" s="134">
        <v>19</v>
      </c>
      <c r="AA78" s="134">
        <v>24</v>
      </c>
      <c r="AB78" s="134">
        <v>11</v>
      </c>
      <c r="AC78" s="135">
        <v>7</v>
      </c>
      <c r="AD78" s="18">
        <v>19.2</v>
      </c>
      <c r="AE78" s="18">
        <v>16.285714285714285</v>
      </c>
      <c r="AF78" s="234"/>
      <c r="AG78" s="235"/>
    </row>
    <row r="79" spans="1:33" x14ac:dyDescent="0.35">
      <c r="A79" s="169"/>
      <c r="B79" s="228">
        <v>0.70833299999999999</v>
      </c>
      <c r="C79" s="133">
        <v>5</v>
      </c>
      <c r="D79" s="134">
        <v>5</v>
      </c>
      <c r="E79" s="134">
        <v>8</v>
      </c>
      <c r="F79" s="134">
        <v>6</v>
      </c>
      <c r="G79" s="134">
        <v>20</v>
      </c>
      <c r="H79" s="134">
        <v>2</v>
      </c>
      <c r="I79" s="135">
        <v>3</v>
      </c>
      <c r="J79" s="18">
        <v>8.8000000000000007</v>
      </c>
      <c r="K79" s="18">
        <v>7</v>
      </c>
      <c r="M79" s="133">
        <v>11</v>
      </c>
      <c r="N79" s="134">
        <v>11</v>
      </c>
      <c r="O79" s="134">
        <v>9</v>
      </c>
      <c r="P79" s="134">
        <v>3</v>
      </c>
      <c r="Q79" s="134">
        <v>4</v>
      </c>
      <c r="R79" s="134">
        <v>2</v>
      </c>
      <c r="S79" s="135">
        <v>1</v>
      </c>
      <c r="T79" s="18">
        <v>7.6</v>
      </c>
      <c r="U79" s="18">
        <v>5.8571428571428568</v>
      </c>
      <c r="W79" s="133">
        <v>16</v>
      </c>
      <c r="X79" s="134">
        <v>16</v>
      </c>
      <c r="Y79" s="134">
        <v>17</v>
      </c>
      <c r="Z79" s="134">
        <v>9</v>
      </c>
      <c r="AA79" s="134">
        <v>24</v>
      </c>
      <c r="AB79" s="134">
        <v>4</v>
      </c>
      <c r="AC79" s="135">
        <v>4</v>
      </c>
      <c r="AD79" s="18">
        <v>16.399999999999999</v>
      </c>
      <c r="AE79" s="18">
        <v>12.857142857142858</v>
      </c>
      <c r="AF79" s="234"/>
      <c r="AG79" s="235"/>
    </row>
    <row r="80" spans="1:33" x14ac:dyDescent="0.35">
      <c r="A80" s="169"/>
      <c r="B80" s="228">
        <v>0.71875</v>
      </c>
      <c r="C80" s="133">
        <v>5</v>
      </c>
      <c r="D80" s="134">
        <v>6</v>
      </c>
      <c r="E80" s="134">
        <v>7</v>
      </c>
      <c r="F80" s="134">
        <v>9</v>
      </c>
      <c r="G80" s="134">
        <v>9</v>
      </c>
      <c r="H80" s="134">
        <v>2</v>
      </c>
      <c r="I80" s="135">
        <v>3</v>
      </c>
      <c r="J80" s="18">
        <v>7.2</v>
      </c>
      <c r="K80" s="18">
        <v>5.8571428571428568</v>
      </c>
      <c r="M80" s="133">
        <v>9</v>
      </c>
      <c r="N80" s="134">
        <v>7</v>
      </c>
      <c r="O80" s="134">
        <v>2</v>
      </c>
      <c r="P80" s="134">
        <v>8</v>
      </c>
      <c r="Q80" s="134">
        <v>3</v>
      </c>
      <c r="R80" s="134">
        <v>4</v>
      </c>
      <c r="S80" s="135">
        <v>1</v>
      </c>
      <c r="T80" s="18">
        <v>5.8</v>
      </c>
      <c r="U80" s="18">
        <v>4.8571428571428568</v>
      </c>
      <c r="W80" s="133">
        <v>14</v>
      </c>
      <c r="X80" s="134">
        <v>13</v>
      </c>
      <c r="Y80" s="134">
        <v>9</v>
      </c>
      <c r="Z80" s="134">
        <v>17</v>
      </c>
      <c r="AA80" s="134">
        <v>12</v>
      </c>
      <c r="AB80" s="134">
        <v>6</v>
      </c>
      <c r="AC80" s="135">
        <v>4</v>
      </c>
      <c r="AD80" s="18">
        <v>13</v>
      </c>
      <c r="AE80" s="18">
        <v>10.714285714285714</v>
      </c>
      <c r="AF80" s="234"/>
      <c r="AG80" s="235"/>
    </row>
    <row r="81" spans="1:33" x14ac:dyDescent="0.35">
      <c r="A81" s="169"/>
      <c r="B81" s="228">
        <v>0.72916700000000001</v>
      </c>
      <c r="C81" s="133">
        <v>6</v>
      </c>
      <c r="D81" s="134">
        <v>5</v>
      </c>
      <c r="E81" s="134">
        <v>5</v>
      </c>
      <c r="F81" s="134">
        <v>1</v>
      </c>
      <c r="G81" s="134">
        <v>4</v>
      </c>
      <c r="H81" s="134">
        <v>0</v>
      </c>
      <c r="I81" s="135">
        <v>4</v>
      </c>
      <c r="J81" s="18">
        <v>4.2</v>
      </c>
      <c r="K81" s="18">
        <v>3.5714285714285716</v>
      </c>
      <c r="M81" s="133">
        <v>5</v>
      </c>
      <c r="N81" s="134">
        <v>4</v>
      </c>
      <c r="O81" s="134">
        <v>14</v>
      </c>
      <c r="P81" s="134">
        <v>2</v>
      </c>
      <c r="Q81" s="134">
        <v>4</v>
      </c>
      <c r="R81" s="134">
        <v>2</v>
      </c>
      <c r="S81" s="135">
        <v>2</v>
      </c>
      <c r="T81" s="18">
        <v>5.8</v>
      </c>
      <c r="U81" s="18">
        <v>4.7142857142857144</v>
      </c>
      <c r="W81" s="133">
        <v>11</v>
      </c>
      <c r="X81" s="134">
        <v>9</v>
      </c>
      <c r="Y81" s="134">
        <v>19</v>
      </c>
      <c r="Z81" s="134">
        <v>3</v>
      </c>
      <c r="AA81" s="134">
        <v>8</v>
      </c>
      <c r="AB81" s="134">
        <v>2</v>
      </c>
      <c r="AC81" s="135">
        <v>6</v>
      </c>
      <c r="AD81" s="18">
        <v>10</v>
      </c>
      <c r="AE81" s="18">
        <v>8.2857142857142865</v>
      </c>
      <c r="AF81" s="234"/>
      <c r="AG81" s="235"/>
    </row>
    <row r="82" spans="1:33" x14ac:dyDescent="0.35">
      <c r="A82" s="169"/>
      <c r="B82" s="228">
        <v>0.73958299999999999</v>
      </c>
      <c r="C82" s="133">
        <v>2</v>
      </c>
      <c r="D82" s="134">
        <v>4</v>
      </c>
      <c r="E82" s="134">
        <v>6</v>
      </c>
      <c r="F82" s="134">
        <v>6</v>
      </c>
      <c r="G82" s="134">
        <v>1</v>
      </c>
      <c r="H82" s="134">
        <v>4</v>
      </c>
      <c r="I82" s="135">
        <v>1</v>
      </c>
      <c r="J82" s="18">
        <v>3.8</v>
      </c>
      <c r="K82" s="18">
        <v>3.4285714285714284</v>
      </c>
      <c r="M82" s="133">
        <v>1</v>
      </c>
      <c r="N82" s="134">
        <v>2</v>
      </c>
      <c r="O82" s="134">
        <v>2</v>
      </c>
      <c r="P82" s="134">
        <v>2</v>
      </c>
      <c r="Q82" s="134">
        <v>8</v>
      </c>
      <c r="R82" s="134">
        <v>2</v>
      </c>
      <c r="S82" s="135">
        <v>1</v>
      </c>
      <c r="T82" s="18">
        <v>3</v>
      </c>
      <c r="U82" s="18">
        <v>2.5714285714285716</v>
      </c>
      <c r="W82" s="133">
        <v>3</v>
      </c>
      <c r="X82" s="134">
        <v>6</v>
      </c>
      <c r="Y82" s="134">
        <v>8</v>
      </c>
      <c r="Z82" s="134">
        <v>8</v>
      </c>
      <c r="AA82" s="134">
        <v>9</v>
      </c>
      <c r="AB82" s="134">
        <v>6</v>
      </c>
      <c r="AC82" s="135">
        <v>2</v>
      </c>
      <c r="AD82" s="18">
        <v>6.8</v>
      </c>
      <c r="AE82" s="18">
        <v>6</v>
      </c>
      <c r="AF82" s="234"/>
      <c r="AG82" s="235"/>
    </row>
    <row r="83" spans="1:33" x14ac:dyDescent="0.35">
      <c r="A83" s="169"/>
      <c r="B83" s="228">
        <v>0.75</v>
      </c>
      <c r="C83" s="133">
        <v>2</v>
      </c>
      <c r="D83" s="134">
        <v>4</v>
      </c>
      <c r="E83" s="134">
        <v>3</v>
      </c>
      <c r="F83" s="134">
        <v>3</v>
      </c>
      <c r="G83" s="134">
        <v>4</v>
      </c>
      <c r="H83" s="134">
        <v>13</v>
      </c>
      <c r="I83" s="135">
        <v>3</v>
      </c>
      <c r="J83" s="18">
        <v>3.2</v>
      </c>
      <c r="K83" s="18">
        <v>4.5714285714285712</v>
      </c>
      <c r="M83" s="133">
        <v>2</v>
      </c>
      <c r="N83" s="134">
        <v>3</v>
      </c>
      <c r="O83" s="134">
        <v>4</v>
      </c>
      <c r="P83" s="134">
        <v>3</v>
      </c>
      <c r="Q83" s="134">
        <v>2</v>
      </c>
      <c r="R83" s="134">
        <v>0</v>
      </c>
      <c r="S83" s="135">
        <v>1</v>
      </c>
      <c r="T83" s="18">
        <v>2.8</v>
      </c>
      <c r="U83" s="18">
        <v>2.1428571428571428</v>
      </c>
      <c r="W83" s="133">
        <v>4</v>
      </c>
      <c r="X83" s="134">
        <v>7</v>
      </c>
      <c r="Y83" s="134">
        <v>7</v>
      </c>
      <c r="Z83" s="134">
        <v>6</v>
      </c>
      <c r="AA83" s="134">
        <v>6</v>
      </c>
      <c r="AB83" s="134">
        <v>13</v>
      </c>
      <c r="AC83" s="135">
        <v>4</v>
      </c>
      <c r="AD83" s="18">
        <v>6</v>
      </c>
      <c r="AE83" s="18">
        <v>6.7142857142857144</v>
      </c>
      <c r="AF83" s="234"/>
      <c r="AG83" s="235"/>
    </row>
    <row r="84" spans="1:33" x14ac:dyDescent="0.35">
      <c r="A84" s="169"/>
      <c r="B84" s="228">
        <v>0.76041700000000001</v>
      </c>
      <c r="C84" s="133">
        <v>0</v>
      </c>
      <c r="D84" s="134">
        <v>2</v>
      </c>
      <c r="E84" s="134">
        <v>3</v>
      </c>
      <c r="F84" s="134">
        <v>3</v>
      </c>
      <c r="G84" s="134">
        <v>5</v>
      </c>
      <c r="H84" s="134">
        <v>10</v>
      </c>
      <c r="I84" s="135">
        <v>2</v>
      </c>
      <c r="J84" s="18">
        <v>2.6</v>
      </c>
      <c r="K84" s="18">
        <v>3.5714285714285716</v>
      </c>
      <c r="M84" s="133">
        <v>0</v>
      </c>
      <c r="N84" s="134">
        <v>0</v>
      </c>
      <c r="O84" s="134">
        <v>3</v>
      </c>
      <c r="P84" s="134">
        <v>1</v>
      </c>
      <c r="Q84" s="134">
        <v>4</v>
      </c>
      <c r="R84" s="134">
        <v>3</v>
      </c>
      <c r="S84" s="135">
        <v>2</v>
      </c>
      <c r="T84" s="18">
        <v>1.6</v>
      </c>
      <c r="U84" s="18">
        <v>1.8571428571428572</v>
      </c>
      <c r="W84" s="133">
        <v>0</v>
      </c>
      <c r="X84" s="134">
        <v>2</v>
      </c>
      <c r="Y84" s="134">
        <v>6</v>
      </c>
      <c r="Z84" s="134">
        <v>4</v>
      </c>
      <c r="AA84" s="134">
        <v>9</v>
      </c>
      <c r="AB84" s="134">
        <v>13</v>
      </c>
      <c r="AC84" s="135">
        <v>4</v>
      </c>
      <c r="AD84" s="18">
        <v>4.2</v>
      </c>
      <c r="AE84" s="18">
        <v>5.4285714285714288</v>
      </c>
      <c r="AF84" s="234"/>
      <c r="AG84" s="235"/>
    </row>
    <row r="85" spans="1:33" x14ac:dyDescent="0.35">
      <c r="A85" s="169"/>
      <c r="B85" s="228">
        <v>0.77083299999999999</v>
      </c>
      <c r="C85" s="133">
        <v>1</v>
      </c>
      <c r="D85" s="134">
        <v>4</v>
      </c>
      <c r="E85" s="134">
        <v>5</v>
      </c>
      <c r="F85" s="134">
        <v>3</v>
      </c>
      <c r="G85" s="134">
        <v>3</v>
      </c>
      <c r="H85" s="134">
        <v>9</v>
      </c>
      <c r="I85" s="135">
        <v>1</v>
      </c>
      <c r="J85" s="18">
        <v>3.2</v>
      </c>
      <c r="K85" s="18">
        <v>3.7142857142857144</v>
      </c>
      <c r="M85" s="133">
        <v>0</v>
      </c>
      <c r="N85" s="134">
        <v>3</v>
      </c>
      <c r="O85" s="134">
        <v>3</v>
      </c>
      <c r="P85" s="134">
        <v>0</v>
      </c>
      <c r="Q85" s="134">
        <v>12</v>
      </c>
      <c r="R85" s="134">
        <v>4</v>
      </c>
      <c r="S85" s="135">
        <v>1</v>
      </c>
      <c r="T85" s="18">
        <v>3.6</v>
      </c>
      <c r="U85" s="18">
        <v>3.2857142857142856</v>
      </c>
      <c r="W85" s="133">
        <v>1</v>
      </c>
      <c r="X85" s="134">
        <v>7</v>
      </c>
      <c r="Y85" s="134">
        <v>8</v>
      </c>
      <c r="Z85" s="134">
        <v>3</v>
      </c>
      <c r="AA85" s="134">
        <v>15</v>
      </c>
      <c r="AB85" s="134">
        <v>13</v>
      </c>
      <c r="AC85" s="135">
        <v>2</v>
      </c>
      <c r="AD85" s="18">
        <v>6.8</v>
      </c>
      <c r="AE85" s="18">
        <v>7</v>
      </c>
      <c r="AF85" s="234"/>
      <c r="AG85" s="235"/>
    </row>
    <row r="86" spans="1:33" x14ac:dyDescent="0.35">
      <c r="A86" s="169"/>
      <c r="B86" s="228">
        <v>0.78125</v>
      </c>
      <c r="C86" s="133">
        <v>1</v>
      </c>
      <c r="D86" s="134">
        <v>3</v>
      </c>
      <c r="E86" s="134">
        <v>3</v>
      </c>
      <c r="F86" s="134">
        <v>2</v>
      </c>
      <c r="G86" s="134">
        <v>5</v>
      </c>
      <c r="H86" s="134">
        <v>9</v>
      </c>
      <c r="I86" s="135">
        <v>0</v>
      </c>
      <c r="J86" s="18">
        <v>2.8</v>
      </c>
      <c r="K86" s="18">
        <v>3.2857142857142856</v>
      </c>
      <c r="M86" s="133">
        <v>0</v>
      </c>
      <c r="N86" s="134">
        <v>0</v>
      </c>
      <c r="O86" s="134">
        <v>5</v>
      </c>
      <c r="P86" s="134">
        <v>3</v>
      </c>
      <c r="Q86" s="134">
        <v>9</v>
      </c>
      <c r="R86" s="134">
        <v>3</v>
      </c>
      <c r="S86" s="135">
        <v>0</v>
      </c>
      <c r="T86" s="18">
        <v>3.4</v>
      </c>
      <c r="U86" s="18">
        <v>2.8571428571428572</v>
      </c>
      <c r="W86" s="133">
        <v>1</v>
      </c>
      <c r="X86" s="134">
        <v>3</v>
      </c>
      <c r="Y86" s="134">
        <v>8</v>
      </c>
      <c r="Z86" s="134">
        <v>5</v>
      </c>
      <c r="AA86" s="134">
        <v>14</v>
      </c>
      <c r="AB86" s="134">
        <v>12</v>
      </c>
      <c r="AC86" s="135">
        <v>0</v>
      </c>
      <c r="AD86" s="18">
        <v>6.2</v>
      </c>
      <c r="AE86" s="18">
        <v>6.1428571428571432</v>
      </c>
      <c r="AF86" s="234"/>
      <c r="AG86" s="235"/>
    </row>
    <row r="87" spans="1:33" x14ac:dyDescent="0.35">
      <c r="A87" s="169"/>
      <c r="B87" s="228">
        <v>0.79166700000000001</v>
      </c>
      <c r="C87" s="133">
        <v>1</v>
      </c>
      <c r="D87" s="134">
        <v>13</v>
      </c>
      <c r="E87" s="134">
        <v>4</v>
      </c>
      <c r="F87" s="134">
        <v>2</v>
      </c>
      <c r="G87" s="134">
        <v>1</v>
      </c>
      <c r="H87" s="134">
        <v>9</v>
      </c>
      <c r="I87" s="135">
        <v>1</v>
      </c>
      <c r="J87" s="18">
        <v>4.2</v>
      </c>
      <c r="K87" s="18">
        <v>4.4285714285714288</v>
      </c>
      <c r="M87" s="133">
        <v>1</v>
      </c>
      <c r="N87" s="134">
        <v>3</v>
      </c>
      <c r="O87" s="134">
        <v>0</v>
      </c>
      <c r="P87" s="134">
        <v>0</v>
      </c>
      <c r="Q87" s="134">
        <v>22</v>
      </c>
      <c r="R87" s="134">
        <v>5</v>
      </c>
      <c r="S87" s="135">
        <v>0</v>
      </c>
      <c r="T87" s="18">
        <v>5.2</v>
      </c>
      <c r="U87" s="18">
        <v>4.4285714285714288</v>
      </c>
      <c r="W87" s="133">
        <v>2</v>
      </c>
      <c r="X87" s="134">
        <v>16</v>
      </c>
      <c r="Y87" s="134">
        <v>4</v>
      </c>
      <c r="Z87" s="134">
        <v>2</v>
      </c>
      <c r="AA87" s="134">
        <v>23</v>
      </c>
      <c r="AB87" s="134">
        <v>14</v>
      </c>
      <c r="AC87" s="135">
        <v>1</v>
      </c>
      <c r="AD87" s="18">
        <v>9.4</v>
      </c>
      <c r="AE87" s="18">
        <v>8.8571428571428577</v>
      </c>
      <c r="AF87" s="234"/>
      <c r="AG87" s="235"/>
    </row>
    <row r="88" spans="1:33" x14ac:dyDescent="0.35">
      <c r="A88" s="169"/>
      <c r="B88" s="228">
        <v>0.80208299999999999</v>
      </c>
      <c r="C88" s="133">
        <v>2</v>
      </c>
      <c r="D88" s="134">
        <v>2</v>
      </c>
      <c r="E88" s="134">
        <v>20</v>
      </c>
      <c r="F88" s="134">
        <v>1</v>
      </c>
      <c r="G88" s="134">
        <v>2</v>
      </c>
      <c r="H88" s="134">
        <v>5</v>
      </c>
      <c r="I88" s="135">
        <v>0</v>
      </c>
      <c r="J88" s="18">
        <v>5.4</v>
      </c>
      <c r="K88" s="18">
        <v>4.5714285714285712</v>
      </c>
      <c r="M88" s="133">
        <v>0</v>
      </c>
      <c r="N88" s="134">
        <v>1</v>
      </c>
      <c r="O88" s="134">
        <v>1</v>
      </c>
      <c r="P88" s="134">
        <v>1</v>
      </c>
      <c r="Q88" s="134">
        <v>2</v>
      </c>
      <c r="R88" s="134">
        <v>2</v>
      </c>
      <c r="S88" s="135">
        <v>2</v>
      </c>
      <c r="T88" s="18">
        <v>1</v>
      </c>
      <c r="U88" s="18">
        <v>1.2857142857142858</v>
      </c>
      <c r="W88" s="133">
        <v>2</v>
      </c>
      <c r="X88" s="134">
        <v>3</v>
      </c>
      <c r="Y88" s="134">
        <v>21</v>
      </c>
      <c r="Z88" s="134">
        <v>2</v>
      </c>
      <c r="AA88" s="134">
        <v>4</v>
      </c>
      <c r="AB88" s="134">
        <v>7</v>
      </c>
      <c r="AC88" s="135">
        <v>2</v>
      </c>
      <c r="AD88" s="18">
        <v>6.4</v>
      </c>
      <c r="AE88" s="18">
        <v>5.8571428571428568</v>
      </c>
      <c r="AF88" s="234"/>
      <c r="AG88" s="235"/>
    </row>
    <row r="89" spans="1:33" x14ac:dyDescent="0.35">
      <c r="A89" s="169"/>
      <c r="B89" s="228">
        <v>0.8125</v>
      </c>
      <c r="C89" s="133">
        <v>1</v>
      </c>
      <c r="D89" s="134">
        <v>0</v>
      </c>
      <c r="E89" s="134">
        <v>0</v>
      </c>
      <c r="F89" s="134">
        <v>1</v>
      </c>
      <c r="G89" s="134">
        <v>1</v>
      </c>
      <c r="H89" s="134">
        <v>1</v>
      </c>
      <c r="I89" s="135">
        <v>0</v>
      </c>
      <c r="J89" s="18">
        <v>0.6</v>
      </c>
      <c r="K89" s="18">
        <v>0.5714285714285714</v>
      </c>
      <c r="M89" s="133">
        <v>3</v>
      </c>
      <c r="N89" s="134">
        <v>2</v>
      </c>
      <c r="O89" s="134">
        <v>2</v>
      </c>
      <c r="P89" s="134">
        <v>5</v>
      </c>
      <c r="Q89" s="134">
        <v>7</v>
      </c>
      <c r="R89" s="134">
        <v>5</v>
      </c>
      <c r="S89" s="135">
        <v>2</v>
      </c>
      <c r="T89" s="18">
        <v>3.8</v>
      </c>
      <c r="U89" s="18">
        <v>3.7142857142857144</v>
      </c>
      <c r="W89" s="133">
        <v>4</v>
      </c>
      <c r="X89" s="134">
        <v>2</v>
      </c>
      <c r="Y89" s="134">
        <v>2</v>
      </c>
      <c r="Z89" s="134">
        <v>6</v>
      </c>
      <c r="AA89" s="134">
        <v>8</v>
      </c>
      <c r="AB89" s="134">
        <v>6</v>
      </c>
      <c r="AC89" s="135">
        <v>2</v>
      </c>
      <c r="AD89" s="18">
        <v>4.4000000000000004</v>
      </c>
      <c r="AE89" s="18">
        <v>4.2857142857142856</v>
      </c>
      <c r="AF89" s="234"/>
      <c r="AG89" s="235"/>
    </row>
    <row r="90" spans="1:33" x14ac:dyDescent="0.35">
      <c r="A90" s="169"/>
      <c r="B90" s="228">
        <v>0.82291700000000001</v>
      </c>
      <c r="C90" s="133">
        <v>4</v>
      </c>
      <c r="D90" s="134">
        <v>2</v>
      </c>
      <c r="E90" s="134">
        <v>1</v>
      </c>
      <c r="F90" s="134">
        <v>2</v>
      </c>
      <c r="G90" s="134">
        <v>3</v>
      </c>
      <c r="H90" s="134">
        <v>0</v>
      </c>
      <c r="I90" s="135">
        <v>2</v>
      </c>
      <c r="J90" s="18">
        <v>2.4</v>
      </c>
      <c r="K90" s="18">
        <v>2</v>
      </c>
      <c r="M90" s="133">
        <v>3</v>
      </c>
      <c r="N90" s="134">
        <v>2</v>
      </c>
      <c r="O90" s="134">
        <v>2</v>
      </c>
      <c r="P90" s="134">
        <v>3</v>
      </c>
      <c r="Q90" s="134">
        <v>1</v>
      </c>
      <c r="R90" s="134">
        <v>0</v>
      </c>
      <c r="S90" s="135">
        <v>0</v>
      </c>
      <c r="T90" s="18">
        <v>2.2000000000000002</v>
      </c>
      <c r="U90" s="18">
        <v>1.5714285714285714</v>
      </c>
      <c r="W90" s="133">
        <v>7</v>
      </c>
      <c r="X90" s="134">
        <v>4</v>
      </c>
      <c r="Y90" s="134">
        <v>3</v>
      </c>
      <c r="Z90" s="134">
        <v>5</v>
      </c>
      <c r="AA90" s="134">
        <v>4</v>
      </c>
      <c r="AB90" s="134">
        <v>0</v>
      </c>
      <c r="AC90" s="135">
        <v>2</v>
      </c>
      <c r="AD90" s="18">
        <v>4.5999999999999996</v>
      </c>
      <c r="AE90" s="18">
        <v>3.5714285714285716</v>
      </c>
      <c r="AF90" s="234"/>
      <c r="AG90" s="235"/>
    </row>
    <row r="91" spans="1:33" x14ac:dyDescent="0.35">
      <c r="A91" s="169"/>
      <c r="B91" s="228">
        <v>0.83333299999999999</v>
      </c>
      <c r="C91" s="133">
        <v>2</v>
      </c>
      <c r="D91" s="134">
        <v>3</v>
      </c>
      <c r="E91" s="134">
        <v>1</v>
      </c>
      <c r="F91" s="134">
        <v>1</v>
      </c>
      <c r="G91" s="134">
        <v>1</v>
      </c>
      <c r="H91" s="134">
        <v>0</v>
      </c>
      <c r="I91" s="135">
        <v>1</v>
      </c>
      <c r="J91" s="18">
        <v>1.6</v>
      </c>
      <c r="K91" s="18">
        <v>1.2857142857142858</v>
      </c>
      <c r="M91" s="133">
        <v>1</v>
      </c>
      <c r="N91" s="134">
        <v>2</v>
      </c>
      <c r="O91" s="134">
        <v>1</v>
      </c>
      <c r="P91" s="134">
        <v>1</v>
      </c>
      <c r="Q91" s="134">
        <v>0</v>
      </c>
      <c r="R91" s="134">
        <v>1</v>
      </c>
      <c r="S91" s="135">
        <v>1</v>
      </c>
      <c r="T91" s="18">
        <v>1</v>
      </c>
      <c r="U91" s="18">
        <v>1</v>
      </c>
      <c r="W91" s="133">
        <v>3</v>
      </c>
      <c r="X91" s="134">
        <v>5</v>
      </c>
      <c r="Y91" s="134">
        <v>2</v>
      </c>
      <c r="Z91" s="134">
        <v>2</v>
      </c>
      <c r="AA91" s="134">
        <v>1</v>
      </c>
      <c r="AB91" s="134">
        <v>1</v>
      </c>
      <c r="AC91" s="135">
        <v>2</v>
      </c>
      <c r="AD91" s="18">
        <v>2.6</v>
      </c>
      <c r="AE91" s="18">
        <v>2.2857142857142856</v>
      </c>
      <c r="AF91" s="234"/>
      <c r="AG91" s="235"/>
    </row>
    <row r="92" spans="1:33" x14ac:dyDescent="0.35">
      <c r="A92" s="169"/>
      <c r="B92" s="228">
        <v>0.84375</v>
      </c>
      <c r="C92" s="133">
        <v>1</v>
      </c>
      <c r="D92" s="134">
        <v>1</v>
      </c>
      <c r="E92" s="134">
        <v>1</v>
      </c>
      <c r="F92" s="134">
        <v>2</v>
      </c>
      <c r="G92" s="134">
        <v>1</v>
      </c>
      <c r="H92" s="134">
        <v>0</v>
      </c>
      <c r="I92" s="135">
        <v>0</v>
      </c>
      <c r="J92" s="18">
        <v>1.2</v>
      </c>
      <c r="K92" s="18">
        <v>0.8571428571428571</v>
      </c>
      <c r="M92" s="133">
        <v>1</v>
      </c>
      <c r="N92" s="134">
        <v>0</v>
      </c>
      <c r="O92" s="134">
        <v>1</v>
      </c>
      <c r="P92" s="134">
        <v>0</v>
      </c>
      <c r="Q92" s="134">
        <v>0</v>
      </c>
      <c r="R92" s="134">
        <v>2</v>
      </c>
      <c r="S92" s="135">
        <v>0</v>
      </c>
      <c r="T92" s="18">
        <v>0.4</v>
      </c>
      <c r="U92" s="18">
        <v>0.5714285714285714</v>
      </c>
      <c r="W92" s="133">
        <v>2</v>
      </c>
      <c r="X92" s="134">
        <v>1</v>
      </c>
      <c r="Y92" s="134">
        <v>2</v>
      </c>
      <c r="Z92" s="134">
        <v>2</v>
      </c>
      <c r="AA92" s="134">
        <v>1</v>
      </c>
      <c r="AB92" s="134">
        <v>2</v>
      </c>
      <c r="AC92" s="135">
        <v>0</v>
      </c>
      <c r="AD92" s="18">
        <v>1.6</v>
      </c>
      <c r="AE92" s="18">
        <v>1.4285714285714286</v>
      </c>
      <c r="AF92" s="234"/>
      <c r="AG92" s="235"/>
    </row>
    <row r="93" spans="1:33" x14ac:dyDescent="0.35">
      <c r="A93" s="169"/>
      <c r="B93" s="228">
        <v>0.85416700000000001</v>
      </c>
      <c r="C93" s="133">
        <v>0</v>
      </c>
      <c r="D93" s="134">
        <v>1</v>
      </c>
      <c r="E93" s="134">
        <v>1</v>
      </c>
      <c r="F93" s="134">
        <v>1</v>
      </c>
      <c r="G93" s="134">
        <v>1</v>
      </c>
      <c r="H93" s="134">
        <v>0</v>
      </c>
      <c r="I93" s="135">
        <v>0</v>
      </c>
      <c r="J93" s="18">
        <v>0.8</v>
      </c>
      <c r="K93" s="18">
        <v>0.5714285714285714</v>
      </c>
      <c r="M93" s="133">
        <v>1</v>
      </c>
      <c r="N93" s="134">
        <v>3</v>
      </c>
      <c r="O93" s="134">
        <v>0</v>
      </c>
      <c r="P93" s="134">
        <v>5</v>
      </c>
      <c r="Q93" s="134">
        <v>1</v>
      </c>
      <c r="R93" s="134">
        <v>0</v>
      </c>
      <c r="S93" s="135">
        <v>1</v>
      </c>
      <c r="T93" s="18">
        <v>2</v>
      </c>
      <c r="U93" s="18">
        <v>1.5714285714285714</v>
      </c>
      <c r="W93" s="133">
        <v>1</v>
      </c>
      <c r="X93" s="134">
        <v>4</v>
      </c>
      <c r="Y93" s="134">
        <v>1</v>
      </c>
      <c r="Z93" s="134">
        <v>6</v>
      </c>
      <c r="AA93" s="134">
        <v>2</v>
      </c>
      <c r="AB93" s="134">
        <v>0</v>
      </c>
      <c r="AC93" s="135">
        <v>1</v>
      </c>
      <c r="AD93" s="18">
        <v>2.8</v>
      </c>
      <c r="AE93" s="18">
        <v>2.1428571428571428</v>
      </c>
      <c r="AF93" s="234"/>
      <c r="AG93" s="235"/>
    </row>
    <row r="94" spans="1:33" x14ac:dyDescent="0.35">
      <c r="A94" s="169"/>
      <c r="B94" s="228">
        <v>0.86458299999999999</v>
      </c>
      <c r="C94" s="133">
        <v>0</v>
      </c>
      <c r="D94" s="134">
        <v>2</v>
      </c>
      <c r="E94" s="134">
        <v>2</v>
      </c>
      <c r="F94" s="134">
        <v>0</v>
      </c>
      <c r="G94" s="134">
        <v>4</v>
      </c>
      <c r="H94" s="134">
        <v>3</v>
      </c>
      <c r="I94" s="135">
        <v>1</v>
      </c>
      <c r="J94" s="18">
        <v>1.6</v>
      </c>
      <c r="K94" s="18">
        <v>1.7142857142857142</v>
      </c>
      <c r="M94" s="133">
        <v>1</v>
      </c>
      <c r="N94" s="134">
        <v>3</v>
      </c>
      <c r="O94" s="134">
        <v>1</v>
      </c>
      <c r="P94" s="134">
        <v>0</v>
      </c>
      <c r="Q94" s="134">
        <v>0</v>
      </c>
      <c r="R94" s="134">
        <v>0</v>
      </c>
      <c r="S94" s="135">
        <v>0</v>
      </c>
      <c r="T94" s="18">
        <v>1</v>
      </c>
      <c r="U94" s="18">
        <v>0.7142857142857143</v>
      </c>
      <c r="W94" s="133">
        <v>1</v>
      </c>
      <c r="X94" s="134">
        <v>5</v>
      </c>
      <c r="Y94" s="134">
        <v>3</v>
      </c>
      <c r="Z94" s="134">
        <v>0</v>
      </c>
      <c r="AA94" s="134">
        <v>4</v>
      </c>
      <c r="AB94" s="134">
        <v>3</v>
      </c>
      <c r="AC94" s="135">
        <v>1</v>
      </c>
      <c r="AD94" s="18">
        <v>2.6</v>
      </c>
      <c r="AE94" s="18">
        <v>2.4285714285714284</v>
      </c>
      <c r="AF94" s="234"/>
      <c r="AG94" s="235"/>
    </row>
    <row r="95" spans="1:33" x14ac:dyDescent="0.35">
      <c r="A95" s="169"/>
      <c r="B95" s="228">
        <v>0.875</v>
      </c>
      <c r="C95" s="133">
        <v>1</v>
      </c>
      <c r="D95" s="134">
        <v>2</v>
      </c>
      <c r="E95" s="134">
        <v>1</v>
      </c>
      <c r="F95" s="134">
        <v>4</v>
      </c>
      <c r="G95" s="134">
        <v>0</v>
      </c>
      <c r="H95" s="134">
        <v>0</v>
      </c>
      <c r="I95" s="135">
        <v>2</v>
      </c>
      <c r="J95" s="18">
        <v>1.6</v>
      </c>
      <c r="K95" s="18">
        <v>1.4285714285714286</v>
      </c>
      <c r="M95" s="133">
        <v>0</v>
      </c>
      <c r="N95" s="134">
        <v>0</v>
      </c>
      <c r="O95" s="134">
        <v>0</v>
      </c>
      <c r="P95" s="134">
        <v>3</v>
      </c>
      <c r="Q95" s="134">
        <v>0</v>
      </c>
      <c r="R95" s="134">
        <v>0</v>
      </c>
      <c r="S95" s="135">
        <v>3</v>
      </c>
      <c r="T95" s="18">
        <v>0.6</v>
      </c>
      <c r="U95" s="18">
        <v>0.8571428571428571</v>
      </c>
      <c r="W95" s="133">
        <v>1</v>
      </c>
      <c r="X95" s="134">
        <v>2</v>
      </c>
      <c r="Y95" s="134">
        <v>1</v>
      </c>
      <c r="Z95" s="134">
        <v>7</v>
      </c>
      <c r="AA95" s="134">
        <v>0</v>
      </c>
      <c r="AB95" s="134">
        <v>0</v>
      </c>
      <c r="AC95" s="135">
        <v>5</v>
      </c>
      <c r="AD95" s="18">
        <v>2.2000000000000002</v>
      </c>
      <c r="AE95" s="18">
        <v>2.2857142857142856</v>
      </c>
      <c r="AF95" s="234"/>
      <c r="AG95" s="235"/>
    </row>
    <row r="96" spans="1:33" x14ac:dyDescent="0.35">
      <c r="A96" s="169"/>
      <c r="B96" s="228">
        <v>0.88541700000000001</v>
      </c>
      <c r="C96" s="133">
        <v>0</v>
      </c>
      <c r="D96" s="134">
        <v>2</v>
      </c>
      <c r="E96" s="134">
        <v>3</v>
      </c>
      <c r="F96" s="134">
        <v>0</v>
      </c>
      <c r="G96" s="134">
        <v>0</v>
      </c>
      <c r="H96" s="134">
        <v>1</v>
      </c>
      <c r="I96" s="135">
        <v>1</v>
      </c>
      <c r="J96" s="18">
        <v>1</v>
      </c>
      <c r="K96" s="18">
        <v>1</v>
      </c>
      <c r="M96" s="133">
        <v>0</v>
      </c>
      <c r="N96" s="134">
        <v>0</v>
      </c>
      <c r="O96" s="134">
        <v>0</v>
      </c>
      <c r="P96" s="134">
        <v>3</v>
      </c>
      <c r="Q96" s="134">
        <v>0</v>
      </c>
      <c r="R96" s="134">
        <v>0</v>
      </c>
      <c r="S96" s="135">
        <v>0</v>
      </c>
      <c r="T96" s="18">
        <v>0.6</v>
      </c>
      <c r="U96" s="18">
        <v>0.42857142857142855</v>
      </c>
      <c r="W96" s="133">
        <v>0</v>
      </c>
      <c r="X96" s="134">
        <v>2</v>
      </c>
      <c r="Y96" s="134">
        <v>3</v>
      </c>
      <c r="Z96" s="134">
        <v>3</v>
      </c>
      <c r="AA96" s="134">
        <v>0</v>
      </c>
      <c r="AB96" s="134">
        <v>1</v>
      </c>
      <c r="AC96" s="135">
        <v>1</v>
      </c>
      <c r="AD96" s="18">
        <v>1.6</v>
      </c>
      <c r="AE96" s="18">
        <v>1.4285714285714286</v>
      </c>
      <c r="AF96" s="234"/>
      <c r="AG96" s="235"/>
    </row>
    <row r="97" spans="1:33" x14ac:dyDescent="0.35">
      <c r="A97" s="169"/>
      <c r="B97" s="228">
        <v>0.89583299999999999</v>
      </c>
      <c r="C97" s="133">
        <v>1</v>
      </c>
      <c r="D97" s="134">
        <v>1</v>
      </c>
      <c r="E97" s="134">
        <v>2</v>
      </c>
      <c r="F97" s="134">
        <v>0</v>
      </c>
      <c r="G97" s="134">
        <v>1</v>
      </c>
      <c r="H97" s="134">
        <v>2</v>
      </c>
      <c r="I97" s="135">
        <v>0</v>
      </c>
      <c r="J97" s="18">
        <v>1</v>
      </c>
      <c r="K97" s="18">
        <v>1</v>
      </c>
      <c r="M97" s="133">
        <v>1</v>
      </c>
      <c r="N97" s="134">
        <v>0</v>
      </c>
      <c r="O97" s="134">
        <v>10</v>
      </c>
      <c r="P97" s="134">
        <v>0</v>
      </c>
      <c r="Q97" s="134">
        <v>0</v>
      </c>
      <c r="R97" s="134">
        <v>9</v>
      </c>
      <c r="S97" s="135">
        <v>0</v>
      </c>
      <c r="T97" s="18">
        <v>2.2000000000000002</v>
      </c>
      <c r="U97" s="18">
        <v>2.8571428571428572</v>
      </c>
      <c r="W97" s="133">
        <v>2</v>
      </c>
      <c r="X97" s="134">
        <v>1</v>
      </c>
      <c r="Y97" s="134">
        <v>12</v>
      </c>
      <c r="Z97" s="134">
        <v>0</v>
      </c>
      <c r="AA97" s="134">
        <v>1</v>
      </c>
      <c r="AB97" s="134">
        <v>11</v>
      </c>
      <c r="AC97" s="135">
        <v>0</v>
      </c>
      <c r="AD97" s="18">
        <v>3.2</v>
      </c>
      <c r="AE97" s="18">
        <v>3.8571428571428572</v>
      </c>
      <c r="AF97" s="234"/>
      <c r="AG97" s="235"/>
    </row>
    <row r="98" spans="1:33" x14ac:dyDescent="0.35">
      <c r="A98" s="169"/>
      <c r="B98" s="228">
        <v>0.90625</v>
      </c>
      <c r="C98" s="133">
        <v>1</v>
      </c>
      <c r="D98" s="134">
        <v>0</v>
      </c>
      <c r="E98" s="134">
        <v>1</v>
      </c>
      <c r="F98" s="134">
        <v>0</v>
      </c>
      <c r="G98" s="134">
        <v>0</v>
      </c>
      <c r="H98" s="134">
        <v>2</v>
      </c>
      <c r="I98" s="135">
        <v>0</v>
      </c>
      <c r="J98" s="18">
        <v>0.4</v>
      </c>
      <c r="K98" s="18">
        <v>0.5714285714285714</v>
      </c>
      <c r="M98" s="133">
        <v>0</v>
      </c>
      <c r="N98" s="134">
        <v>2</v>
      </c>
      <c r="O98" s="134">
        <v>11</v>
      </c>
      <c r="P98" s="134">
        <v>0</v>
      </c>
      <c r="Q98" s="134">
        <v>1</v>
      </c>
      <c r="R98" s="134">
        <v>13</v>
      </c>
      <c r="S98" s="135">
        <v>0</v>
      </c>
      <c r="T98" s="18">
        <v>2.8</v>
      </c>
      <c r="U98" s="18">
        <v>3.8571428571428572</v>
      </c>
      <c r="W98" s="133">
        <v>1</v>
      </c>
      <c r="X98" s="134">
        <v>2</v>
      </c>
      <c r="Y98" s="134">
        <v>12</v>
      </c>
      <c r="Z98" s="134">
        <v>0</v>
      </c>
      <c r="AA98" s="134">
        <v>1</v>
      </c>
      <c r="AB98" s="134">
        <v>15</v>
      </c>
      <c r="AC98" s="135">
        <v>0</v>
      </c>
      <c r="AD98" s="18">
        <v>3.2</v>
      </c>
      <c r="AE98" s="18">
        <v>4.4285714285714288</v>
      </c>
      <c r="AF98" s="234"/>
      <c r="AG98" s="235"/>
    </row>
    <row r="99" spans="1:33" x14ac:dyDescent="0.35">
      <c r="A99" s="169"/>
      <c r="B99" s="228">
        <v>0.91666700000000001</v>
      </c>
      <c r="C99" s="133">
        <v>0</v>
      </c>
      <c r="D99" s="134">
        <v>0</v>
      </c>
      <c r="E99" s="134">
        <v>0</v>
      </c>
      <c r="F99" s="134">
        <v>0</v>
      </c>
      <c r="G99" s="134">
        <v>0</v>
      </c>
      <c r="H99" s="134">
        <v>0</v>
      </c>
      <c r="I99" s="135">
        <v>0</v>
      </c>
      <c r="J99" s="18">
        <v>0</v>
      </c>
      <c r="K99" s="18">
        <v>0</v>
      </c>
      <c r="M99" s="133">
        <v>2</v>
      </c>
      <c r="N99" s="134">
        <v>1</v>
      </c>
      <c r="O99" s="134">
        <v>2</v>
      </c>
      <c r="P99" s="134">
        <v>0</v>
      </c>
      <c r="Q99" s="134">
        <v>0</v>
      </c>
      <c r="R99" s="134">
        <v>12</v>
      </c>
      <c r="S99" s="135">
        <v>0</v>
      </c>
      <c r="T99" s="18">
        <v>1</v>
      </c>
      <c r="U99" s="18">
        <v>2.4285714285714284</v>
      </c>
      <c r="W99" s="133">
        <v>2</v>
      </c>
      <c r="X99" s="134">
        <v>1</v>
      </c>
      <c r="Y99" s="134">
        <v>2</v>
      </c>
      <c r="Z99" s="134">
        <v>0</v>
      </c>
      <c r="AA99" s="134">
        <v>0</v>
      </c>
      <c r="AB99" s="134">
        <v>12</v>
      </c>
      <c r="AC99" s="135">
        <v>0</v>
      </c>
      <c r="AD99" s="18">
        <v>1</v>
      </c>
      <c r="AE99" s="18">
        <v>2.4285714285714284</v>
      </c>
      <c r="AF99" s="234"/>
      <c r="AG99" s="235"/>
    </row>
    <row r="100" spans="1:33" x14ac:dyDescent="0.35">
      <c r="A100" s="169"/>
      <c r="B100" s="228">
        <v>0.92708299999999999</v>
      </c>
      <c r="C100" s="133">
        <v>1</v>
      </c>
      <c r="D100" s="134">
        <v>2</v>
      </c>
      <c r="E100" s="134">
        <v>0</v>
      </c>
      <c r="F100" s="134">
        <v>1</v>
      </c>
      <c r="G100" s="134">
        <v>0</v>
      </c>
      <c r="H100" s="134">
        <v>3</v>
      </c>
      <c r="I100" s="135">
        <v>0</v>
      </c>
      <c r="J100" s="18">
        <v>0.8</v>
      </c>
      <c r="K100" s="18">
        <v>1</v>
      </c>
      <c r="M100" s="133">
        <v>0</v>
      </c>
      <c r="N100" s="134">
        <v>3</v>
      </c>
      <c r="O100" s="134">
        <v>0</v>
      </c>
      <c r="P100" s="134">
        <v>0</v>
      </c>
      <c r="Q100" s="134">
        <v>0</v>
      </c>
      <c r="R100" s="134">
        <v>8</v>
      </c>
      <c r="S100" s="135">
        <v>0</v>
      </c>
      <c r="T100" s="18">
        <v>0.6</v>
      </c>
      <c r="U100" s="18">
        <v>1.5714285714285714</v>
      </c>
      <c r="W100" s="133">
        <v>1</v>
      </c>
      <c r="X100" s="134">
        <v>5</v>
      </c>
      <c r="Y100" s="134">
        <v>0</v>
      </c>
      <c r="Z100" s="134">
        <v>1</v>
      </c>
      <c r="AA100" s="134">
        <v>0</v>
      </c>
      <c r="AB100" s="134">
        <v>11</v>
      </c>
      <c r="AC100" s="135">
        <v>0</v>
      </c>
      <c r="AD100" s="18">
        <v>1.4</v>
      </c>
      <c r="AE100" s="18">
        <v>2.5714285714285716</v>
      </c>
      <c r="AF100" s="234"/>
      <c r="AG100" s="235"/>
    </row>
    <row r="101" spans="1:33" x14ac:dyDescent="0.35">
      <c r="A101" s="169"/>
      <c r="B101" s="228">
        <v>0.9375</v>
      </c>
      <c r="C101" s="133">
        <v>0</v>
      </c>
      <c r="D101" s="134">
        <v>0</v>
      </c>
      <c r="E101" s="134">
        <v>0</v>
      </c>
      <c r="F101" s="134">
        <v>1</v>
      </c>
      <c r="G101" s="134">
        <v>1</v>
      </c>
      <c r="H101" s="134">
        <v>3</v>
      </c>
      <c r="I101" s="135">
        <v>0</v>
      </c>
      <c r="J101" s="18">
        <v>0.4</v>
      </c>
      <c r="K101" s="18">
        <v>0.7142857142857143</v>
      </c>
      <c r="M101" s="133">
        <v>0</v>
      </c>
      <c r="N101" s="134">
        <v>14</v>
      </c>
      <c r="O101" s="134">
        <v>0</v>
      </c>
      <c r="P101" s="134">
        <v>0</v>
      </c>
      <c r="Q101" s="134">
        <v>2</v>
      </c>
      <c r="R101" s="134">
        <v>2</v>
      </c>
      <c r="S101" s="135">
        <v>0</v>
      </c>
      <c r="T101" s="18">
        <v>3.2</v>
      </c>
      <c r="U101" s="18">
        <v>2.5714285714285716</v>
      </c>
      <c r="W101" s="133">
        <v>0</v>
      </c>
      <c r="X101" s="134">
        <v>14</v>
      </c>
      <c r="Y101" s="134">
        <v>0</v>
      </c>
      <c r="Z101" s="134">
        <v>1</v>
      </c>
      <c r="AA101" s="134">
        <v>3</v>
      </c>
      <c r="AB101" s="134">
        <v>5</v>
      </c>
      <c r="AC101" s="135">
        <v>0</v>
      </c>
      <c r="AD101" s="18">
        <v>3.6</v>
      </c>
      <c r="AE101" s="18">
        <v>3.2857142857142856</v>
      </c>
      <c r="AF101" s="234"/>
      <c r="AG101" s="235"/>
    </row>
    <row r="102" spans="1:33" x14ac:dyDescent="0.35">
      <c r="A102" s="169"/>
      <c r="B102" s="228">
        <v>0.94791700000000001</v>
      </c>
      <c r="C102" s="133">
        <v>0</v>
      </c>
      <c r="D102" s="134">
        <v>1</v>
      </c>
      <c r="E102" s="134">
        <v>0</v>
      </c>
      <c r="F102" s="134">
        <v>1</v>
      </c>
      <c r="G102" s="134">
        <v>1</v>
      </c>
      <c r="H102" s="134">
        <v>0</v>
      </c>
      <c r="I102" s="135">
        <v>0</v>
      </c>
      <c r="J102" s="18">
        <v>0.6</v>
      </c>
      <c r="K102" s="18">
        <v>0.42857142857142855</v>
      </c>
      <c r="M102" s="133">
        <v>1</v>
      </c>
      <c r="N102" s="134">
        <v>0</v>
      </c>
      <c r="O102" s="134">
        <v>0</v>
      </c>
      <c r="P102" s="134">
        <v>0</v>
      </c>
      <c r="Q102" s="134">
        <v>0</v>
      </c>
      <c r="R102" s="134">
        <v>0</v>
      </c>
      <c r="S102" s="135">
        <v>1</v>
      </c>
      <c r="T102" s="18">
        <v>0.2</v>
      </c>
      <c r="U102" s="18">
        <v>0.2857142857142857</v>
      </c>
      <c r="W102" s="133">
        <v>1</v>
      </c>
      <c r="X102" s="134">
        <v>1</v>
      </c>
      <c r="Y102" s="134">
        <v>0</v>
      </c>
      <c r="Z102" s="134">
        <v>1</v>
      </c>
      <c r="AA102" s="134">
        <v>1</v>
      </c>
      <c r="AB102" s="134">
        <v>0</v>
      </c>
      <c r="AC102" s="135">
        <v>1</v>
      </c>
      <c r="AD102" s="18">
        <v>0.8</v>
      </c>
      <c r="AE102" s="18">
        <v>0.7142857142857143</v>
      </c>
      <c r="AF102" s="234"/>
      <c r="AG102" s="235"/>
    </row>
    <row r="103" spans="1:33" x14ac:dyDescent="0.35">
      <c r="A103" s="169"/>
      <c r="B103" s="228">
        <v>0.95833299999999999</v>
      </c>
      <c r="C103" s="133">
        <v>0</v>
      </c>
      <c r="D103" s="134">
        <v>0</v>
      </c>
      <c r="E103" s="134">
        <v>0</v>
      </c>
      <c r="F103" s="134">
        <v>0</v>
      </c>
      <c r="G103" s="134">
        <v>1</v>
      </c>
      <c r="H103" s="134">
        <v>0</v>
      </c>
      <c r="I103" s="135">
        <v>0</v>
      </c>
      <c r="J103" s="18">
        <v>0.2</v>
      </c>
      <c r="K103" s="18">
        <v>0.14285714285714285</v>
      </c>
      <c r="M103" s="133">
        <v>0</v>
      </c>
      <c r="N103" s="134">
        <v>0</v>
      </c>
      <c r="O103" s="134">
        <v>0</v>
      </c>
      <c r="P103" s="134">
        <v>0</v>
      </c>
      <c r="Q103" s="134">
        <v>1</v>
      </c>
      <c r="R103" s="134">
        <v>0</v>
      </c>
      <c r="S103" s="135">
        <v>0</v>
      </c>
      <c r="T103" s="18">
        <v>0.2</v>
      </c>
      <c r="U103" s="18">
        <v>0.14285714285714285</v>
      </c>
      <c r="W103" s="133">
        <v>0</v>
      </c>
      <c r="X103" s="134">
        <v>0</v>
      </c>
      <c r="Y103" s="134">
        <v>0</v>
      </c>
      <c r="Z103" s="134">
        <v>0</v>
      </c>
      <c r="AA103" s="134">
        <v>2</v>
      </c>
      <c r="AB103" s="134">
        <v>0</v>
      </c>
      <c r="AC103" s="135">
        <v>0</v>
      </c>
      <c r="AD103" s="18">
        <v>0.4</v>
      </c>
      <c r="AE103" s="18">
        <v>0.2857142857142857</v>
      </c>
      <c r="AF103" s="234"/>
      <c r="AG103" s="235"/>
    </row>
    <row r="104" spans="1:33" x14ac:dyDescent="0.35">
      <c r="A104" s="169"/>
      <c r="B104" s="228">
        <v>0.96875</v>
      </c>
      <c r="C104" s="133">
        <v>0</v>
      </c>
      <c r="D104" s="134">
        <v>0</v>
      </c>
      <c r="E104" s="134">
        <v>0</v>
      </c>
      <c r="F104" s="134">
        <v>0</v>
      </c>
      <c r="G104" s="134">
        <v>0</v>
      </c>
      <c r="H104" s="134">
        <v>3</v>
      </c>
      <c r="I104" s="135">
        <v>0</v>
      </c>
      <c r="J104" s="18">
        <v>0</v>
      </c>
      <c r="K104" s="18">
        <v>0.42857142857142855</v>
      </c>
      <c r="M104" s="133">
        <v>0</v>
      </c>
      <c r="N104" s="134">
        <v>0</v>
      </c>
      <c r="O104" s="134">
        <v>0</v>
      </c>
      <c r="P104" s="134">
        <v>0</v>
      </c>
      <c r="Q104" s="134">
        <v>0</v>
      </c>
      <c r="R104" s="134">
        <v>0</v>
      </c>
      <c r="S104" s="135">
        <v>0</v>
      </c>
      <c r="T104" s="18">
        <v>0</v>
      </c>
      <c r="U104" s="18">
        <v>0</v>
      </c>
      <c r="W104" s="133">
        <v>0</v>
      </c>
      <c r="X104" s="134">
        <v>0</v>
      </c>
      <c r="Y104" s="134">
        <v>0</v>
      </c>
      <c r="Z104" s="134">
        <v>0</v>
      </c>
      <c r="AA104" s="134">
        <v>0</v>
      </c>
      <c r="AB104" s="134">
        <v>3</v>
      </c>
      <c r="AC104" s="135">
        <v>0</v>
      </c>
      <c r="AD104" s="18">
        <v>0</v>
      </c>
      <c r="AE104" s="18">
        <v>0.42857142857142855</v>
      </c>
      <c r="AF104" s="234"/>
      <c r="AG104" s="235"/>
    </row>
    <row r="105" spans="1:33" x14ac:dyDescent="0.35">
      <c r="A105" s="169"/>
      <c r="B105" s="228">
        <v>0.97916700000000001</v>
      </c>
      <c r="C105" s="133">
        <v>0</v>
      </c>
      <c r="D105" s="134">
        <v>1</v>
      </c>
      <c r="E105" s="134">
        <v>0</v>
      </c>
      <c r="F105" s="134">
        <v>0</v>
      </c>
      <c r="G105" s="134">
        <v>0</v>
      </c>
      <c r="H105" s="134">
        <v>0</v>
      </c>
      <c r="I105" s="135">
        <v>0</v>
      </c>
      <c r="J105" s="18">
        <v>0.2</v>
      </c>
      <c r="K105" s="18">
        <v>0.14285714285714285</v>
      </c>
      <c r="M105" s="133">
        <v>0</v>
      </c>
      <c r="N105" s="134">
        <v>0</v>
      </c>
      <c r="O105" s="134">
        <v>1</v>
      </c>
      <c r="P105" s="134">
        <v>0</v>
      </c>
      <c r="Q105" s="134">
        <v>0</v>
      </c>
      <c r="R105" s="134">
        <v>0</v>
      </c>
      <c r="S105" s="135">
        <v>0</v>
      </c>
      <c r="T105" s="18">
        <v>0.2</v>
      </c>
      <c r="U105" s="18">
        <v>0.14285714285714285</v>
      </c>
      <c r="W105" s="133">
        <v>0</v>
      </c>
      <c r="X105" s="134">
        <v>1</v>
      </c>
      <c r="Y105" s="134">
        <v>1</v>
      </c>
      <c r="Z105" s="134">
        <v>0</v>
      </c>
      <c r="AA105" s="134">
        <v>0</v>
      </c>
      <c r="AB105" s="134">
        <v>0</v>
      </c>
      <c r="AC105" s="135">
        <v>0</v>
      </c>
      <c r="AD105" s="18">
        <v>0.4</v>
      </c>
      <c r="AE105" s="18">
        <v>0.2857142857142857</v>
      </c>
      <c r="AF105" s="234"/>
      <c r="AG105" s="235"/>
    </row>
    <row r="106" spans="1:33" x14ac:dyDescent="0.35">
      <c r="A106" s="169"/>
      <c r="B106" s="228">
        <v>0.98958299999999999</v>
      </c>
      <c r="C106" s="136">
        <v>0</v>
      </c>
      <c r="D106" s="137">
        <v>0</v>
      </c>
      <c r="E106" s="137">
        <v>0</v>
      </c>
      <c r="F106" s="137">
        <v>2</v>
      </c>
      <c r="G106" s="137">
        <v>1</v>
      </c>
      <c r="H106" s="137">
        <v>0</v>
      </c>
      <c r="I106" s="138">
        <v>0</v>
      </c>
      <c r="J106" s="18">
        <v>0.6</v>
      </c>
      <c r="K106" s="18">
        <v>0.42857142857142855</v>
      </c>
      <c r="M106" s="136">
        <v>0</v>
      </c>
      <c r="N106" s="137">
        <v>0</v>
      </c>
      <c r="O106" s="137">
        <v>0</v>
      </c>
      <c r="P106" s="137">
        <v>0</v>
      </c>
      <c r="Q106" s="137">
        <v>1</v>
      </c>
      <c r="R106" s="137">
        <v>0</v>
      </c>
      <c r="S106" s="138">
        <v>0</v>
      </c>
      <c r="T106" s="18">
        <v>0.2</v>
      </c>
      <c r="U106" s="18">
        <v>0.14285714285714285</v>
      </c>
      <c r="W106" s="136">
        <v>0</v>
      </c>
      <c r="X106" s="137">
        <v>0</v>
      </c>
      <c r="Y106" s="137">
        <v>0</v>
      </c>
      <c r="Z106" s="137">
        <v>2</v>
      </c>
      <c r="AA106" s="137">
        <v>2</v>
      </c>
      <c r="AB106" s="137">
        <v>0</v>
      </c>
      <c r="AC106" s="138">
        <v>0</v>
      </c>
      <c r="AD106" s="18">
        <v>0.8</v>
      </c>
      <c r="AE106" s="18">
        <v>0.5714285714285714</v>
      </c>
      <c r="AF106" s="234"/>
      <c r="AG106" s="235"/>
    </row>
    <row r="107" spans="1:33" x14ac:dyDescent="0.35">
      <c r="A107" s="169"/>
      <c r="B107" s="279" t="s">
        <v>35</v>
      </c>
      <c r="C107" s="280">
        <v>255</v>
      </c>
      <c r="D107" s="281">
        <v>303</v>
      </c>
      <c r="E107" s="281">
        <v>314</v>
      </c>
      <c r="F107" s="281">
        <v>337</v>
      </c>
      <c r="G107" s="281">
        <v>332</v>
      </c>
      <c r="H107" s="281">
        <v>223</v>
      </c>
      <c r="I107" s="282">
        <v>139</v>
      </c>
      <c r="J107" s="283">
        <v>308.2000000000001</v>
      </c>
      <c r="K107" s="283">
        <v>271.85714285714289</v>
      </c>
      <c r="L107" s="5"/>
      <c r="M107" s="280">
        <v>257</v>
      </c>
      <c r="N107" s="281">
        <v>313</v>
      </c>
      <c r="O107" s="281">
        <v>322</v>
      </c>
      <c r="P107" s="281">
        <v>313</v>
      </c>
      <c r="Q107" s="281">
        <v>316</v>
      </c>
      <c r="R107" s="281">
        <v>198</v>
      </c>
      <c r="S107" s="282">
        <v>123</v>
      </c>
      <c r="T107" s="283">
        <v>304.2000000000001</v>
      </c>
      <c r="U107" s="283">
        <v>263.14285714285711</v>
      </c>
      <c r="V107" s="5"/>
      <c r="W107" s="280">
        <v>512</v>
      </c>
      <c r="X107" s="281">
        <v>616</v>
      </c>
      <c r="Y107" s="281">
        <v>636</v>
      </c>
      <c r="Z107" s="281">
        <v>650</v>
      </c>
      <c r="AA107" s="281">
        <v>648</v>
      </c>
      <c r="AB107" s="281">
        <v>421</v>
      </c>
      <c r="AC107" s="282">
        <v>262</v>
      </c>
      <c r="AD107" s="283">
        <v>612.4</v>
      </c>
      <c r="AE107" s="283">
        <v>535</v>
      </c>
    </row>
    <row r="108" spans="1:33" x14ac:dyDescent="0.35">
      <c r="A108" s="169"/>
      <c r="B108" s="284" t="s">
        <v>36</v>
      </c>
      <c r="C108" s="285">
        <v>274</v>
      </c>
      <c r="D108" s="286">
        <v>339</v>
      </c>
      <c r="E108" s="286">
        <v>355</v>
      </c>
      <c r="F108" s="286">
        <v>356</v>
      </c>
      <c r="G108" s="286">
        <v>351</v>
      </c>
      <c r="H108" s="286">
        <v>247</v>
      </c>
      <c r="I108" s="287">
        <v>148</v>
      </c>
      <c r="J108" s="288">
        <v>335.00000000000006</v>
      </c>
      <c r="K108" s="288">
        <v>295.71428571428572</v>
      </c>
      <c r="L108" s="5"/>
      <c r="M108" s="285">
        <v>276</v>
      </c>
      <c r="N108" s="286">
        <v>338</v>
      </c>
      <c r="O108" s="286">
        <v>354</v>
      </c>
      <c r="P108" s="286">
        <v>337</v>
      </c>
      <c r="Q108" s="286">
        <v>351</v>
      </c>
      <c r="R108" s="286">
        <v>235</v>
      </c>
      <c r="S108" s="287">
        <v>133</v>
      </c>
      <c r="T108" s="288">
        <v>331.20000000000016</v>
      </c>
      <c r="U108" s="288">
        <v>289.14285714285705</v>
      </c>
      <c r="V108" s="5"/>
      <c r="W108" s="285">
        <v>550</v>
      </c>
      <c r="X108" s="286">
        <v>677</v>
      </c>
      <c r="Y108" s="286">
        <v>709</v>
      </c>
      <c r="Z108" s="286">
        <v>693</v>
      </c>
      <c r="AA108" s="286">
        <v>702</v>
      </c>
      <c r="AB108" s="286">
        <v>482</v>
      </c>
      <c r="AC108" s="287">
        <v>281</v>
      </c>
      <c r="AD108" s="288">
        <v>666.20000000000016</v>
      </c>
      <c r="AE108" s="288">
        <v>584.85714285714312</v>
      </c>
    </row>
    <row r="109" spans="1:33" x14ac:dyDescent="0.35">
      <c r="A109" s="169"/>
      <c r="B109" s="289" t="s">
        <v>37</v>
      </c>
      <c r="C109" s="290">
        <v>275</v>
      </c>
      <c r="D109" s="291">
        <v>343</v>
      </c>
      <c r="E109" s="291">
        <v>355</v>
      </c>
      <c r="F109" s="291">
        <v>361</v>
      </c>
      <c r="G109" s="291">
        <v>355</v>
      </c>
      <c r="H109" s="291">
        <v>256</v>
      </c>
      <c r="I109" s="292">
        <v>148</v>
      </c>
      <c r="J109" s="293">
        <v>337.80000000000007</v>
      </c>
      <c r="K109" s="293">
        <v>299.00000000000011</v>
      </c>
      <c r="L109" s="5"/>
      <c r="M109" s="290">
        <v>279</v>
      </c>
      <c r="N109" s="291">
        <v>356</v>
      </c>
      <c r="O109" s="291">
        <v>357</v>
      </c>
      <c r="P109" s="291">
        <v>337</v>
      </c>
      <c r="Q109" s="291">
        <v>355</v>
      </c>
      <c r="R109" s="291">
        <v>257</v>
      </c>
      <c r="S109" s="292">
        <v>134</v>
      </c>
      <c r="T109" s="293">
        <v>336.80000000000013</v>
      </c>
      <c r="U109" s="293">
        <v>296.42857142857139</v>
      </c>
      <c r="V109" s="5"/>
      <c r="W109" s="290">
        <v>554</v>
      </c>
      <c r="X109" s="291">
        <v>699</v>
      </c>
      <c r="Y109" s="291">
        <v>712</v>
      </c>
      <c r="Z109" s="291">
        <v>698</v>
      </c>
      <c r="AA109" s="291">
        <v>710</v>
      </c>
      <c r="AB109" s="291">
        <v>513</v>
      </c>
      <c r="AC109" s="292">
        <v>282</v>
      </c>
      <c r="AD109" s="293">
        <v>674.6</v>
      </c>
      <c r="AE109" s="293">
        <v>595.42857142857179</v>
      </c>
    </row>
    <row r="110" spans="1:33" x14ac:dyDescent="0.35">
      <c r="A110" s="169"/>
      <c r="B110" s="294" t="s">
        <v>38</v>
      </c>
      <c r="C110" s="295">
        <v>278</v>
      </c>
      <c r="D110" s="296">
        <v>345</v>
      </c>
      <c r="E110" s="296">
        <v>355</v>
      </c>
      <c r="F110" s="296">
        <v>361</v>
      </c>
      <c r="G110" s="296">
        <v>355</v>
      </c>
      <c r="H110" s="296">
        <v>257</v>
      </c>
      <c r="I110" s="297">
        <v>151</v>
      </c>
      <c r="J110" s="298">
        <v>338.80000000000007</v>
      </c>
      <c r="K110" s="298">
        <v>300.28571428571439</v>
      </c>
      <c r="L110" s="5"/>
      <c r="M110" s="295">
        <v>283</v>
      </c>
      <c r="N110" s="296">
        <v>358</v>
      </c>
      <c r="O110" s="296">
        <v>358</v>
      </c>
      <c r="P110" s="296">
        <v>339</v>
      </c>
      <c r="Q110" s="296">
        <v>357</v>
      </c>
      <c r="R110" s="296">
        <v>258</v>
      </c>
      <c r="S110" s="297">
        <v>135</v>
      </c>
      <c r="T110" s="298">
        <v>339.00000000000011</v>
      </c>
      <c r="U110" s="298">
        <v>298.28571428571422</v>
      </c>
      <c r="V110" s="5"/>
      <c r="W110" s="295">
        <v>561</v>
      </c>
      <c r="X110" s="296">
        <v>703</v>
      </c>
      <c r="Y110" s="296">
        <v>713</v>
      </c>
      <c r="Z110" s="296">
        <v>700</v>
      </c>
      <c r="AA110" s="296">
        <v>712</v>
      </c>
      <c r="AB110" s="296">
        <v>515</v>
      </c>
      <c r="AC110" s="297">
        <v>286</v>
      </c>
      <c r="AD110" s="298">
        <v>677.8</v>
      </c>
      <c r="AE110" s="298">
        <v>598.57142857142901</v>
      </c>
    </row>
    <row r="111" spans="1:33" x14ac:dyDescent="0.35">
      <c r="A111" s="169"/>
    </row>
    <row r="112" spans="1:33" x14ac:dyDescent="0.35">
      <c r="A112" s="170"/>
    </row>
    <row r="113" spans="1:62" x14ac:dyDescent="0.35">
      <c r="A113" s="170"/>
      <c r="B113" s="176"/>
      <c r="C113" s="434" t="s">
        <v>53</v>
      </c>
      <c r="D113" s="435"/>
      <c r="E113" s="435"/>
      <c r="F113" s="435"/>
      <c r="G113" s="435"/>
      <c r="H113" s="435"/>
      <c r="I113" s="435"/>
      <c r="J113" s="435"/>
      <c r="K113" s="436"/>
      <c r="M113" s="434" t="s">
        <v>54</v>
      </c>
      <c r="N113" s="435"/>
      <c r="O113" s="435"/>
      <c r="P113" s="435"/>
      <c r="Q113" s="435"/>
      <c r="R113" s="435"/>
      <c r="S113" s="435"/>
      <c r="T113" s="435"/>
      <c r="U113" s="436"/>
      <c r="W113" s="434" t="s">
        <v>84</v>
      </c>
      <c r="X113" s="435"/>
      <c r="Y113" s="435"/>
      <c r="Z113" s="435"/>
      <c r="AA113" s="435"/>
      <c r="AB113" s="435"/>
      <c r="AC113" s="435"/>
      <c r="AD113" s="435"/>
      <c r="AE113" s="436"/>
      <c r="AG113" s="176"/>
      <c r="AH113" s="434" t="s">
        <v>53</v>
      </c>
      <c r="AI113" s="435"/>
      <c r="AJ113" s="435"/>
      <c r="AK113" s="435"/>
      <c r="AL113" s="435"/>
      <c r="AM113" s="435"/>
      <c r="AN113" s="435"/>
      <c r="AO113" s="435"/>
      <c r="AP113" s="436"/>
      <c r="AR113" s="434" t="s">
        <v>54</v>
      </c>
      <c r="AS113" s="435"/>
      <c r="AT113" s="435"/>
      <c r="AU113" s="435"/>
      <c r="AV113" s="435"/>
      <c r="AW113" s="435"/>
      <c r="AX113" s="435"/>
      <c r="AY113" s="435"/>
      <c r="AZ113" s="436"/>
      <c r="BB113" s="487"/>
      <c r="BC113" s="487"/>
      <c r="BD113" s="487"/>
      <c r="BE113" s="487"/>
      <c r="BF113" s="487"/>
      <c r="BG113" s="487"/>
      <c r="BH113" s="487"/>
      <c r="BI113" s="487"/>
      <c r="BJ113" s="487"/>
    </row>
    <row r="114" spans="1:62" x14ac:dyDescent="0.35">
      <c r="A114" s="170"/>
      <c r="B114" s="200" t="s">
        <v>0</v>
      </c>
      <c r="C114" s="45" t="s">
        <v>56</v>
      </c>
      <c r="D114" s="43" t="s">
        <v>57</v>
      </c>
      <c r="E114" s="43" t="s">
        <v>58</v>
      </c>
      <c r="F114" s="43" t="s">
        <v>59</v>
      </c>
      <c r="G114" s="43" t="s">
        <v>60</v>
      </c>
      <c r="H114" s="43" t="s">
        <v>61</v>
      </c>
      <c r="I114" s="43" t="s">
        <v>62</v>
      </c>
      <c r="J114" s="43" t="s">
        <v>33</v>
      </c>
      <c r="K114" s="41" t="s">
        <v>34</v>
      </c>
      <c r="L114" s="5"/>
      <c r="M114" s="45" t="s">
        <v>56</v>
      </c>
      <c r="N114" s="43" t="s">
        <v>57</v>
      </c>
      <c r="O114" s="43" t="s">
        <v>58</v>
      </c>
      <c r="P114" s="43" t="s">
        <v>59</v>
      </c>
      <c r="Q114" s="43" t="s">
        <v>60</v>
      </c>
      <c r="R114" s="43" t="s">
        <v>61</v>
      </c>
      <c r="S114" s="43" t="s">
        <v>62</v>
      </c>
      <c r="T114" s="43" t="s">
        <v>33</v>
      </c>
      <c r="U114" s="41" t="s">
        <v>34</v>
      </c>
      <c r="V114" s="5"/>
      <c r="W114" s="45" t="s">
        <v>56</v>
      </c>
      <c r="X114" s="43" t="s">
        <v>57</v>
      </c>
      <c r="Y114" s="43" t="s">
        <v>58</v>
      </c>
      <c r="Z114" s="43" t="s">
        <v>59</v>
      </c>
      <c r="AA114" s="43" t="s">
        <v>60</v>
      </c>
      <c r="AB114" s="43" t="s">
        <v>61</v>
      </c>
      <c r="AC114" s="43" t="s">
        <v>62</v>
      </c>
      <c r="AD114" s="43" t="s">
        <v>33</v>
      </c>
      <c r="AE114" s="41" t="s">
        <v>34</v>
      </c>
      <c r="AG114" s="200" t="s">
        <v>0</v>
      </c>
      <c r="AH114" s="45" t="s">
        <v>56</v>
      </c>
      <c r="AI114" s="43" t="s">
        <v>57</v>
      </c>
      <c r="AJ114" s="43" t="s">
        <v>58</v>
      </c>
      <c r="AK114" s="43" t="s">
        <v>59</v>
      </c>
      <c r="AL114" s="43" t="s">
        <v>60</v>
      </c>
      <c r="AM114" s="43" t="s">
        <v>61</v>
      </c>
      <c r="AN114" s="43" t="s">
        <v>62</v>
      </c>
      <c r="AO114" s="43" t="s">
        <v>33</v>
      </c>
      <c r="AP114" s="41" t="s">
        <v>34</v>
      </c>
      <c r="AQ114" s="5"/>
      <c r="AR114" s="45" t="s">
        <v>56</v>
      </c>
      <c r="AS114" s="43" t="s">
        <v>57</v>
      </c>
      <c r="AT114" s="43" t="s">
        <v>58</v>
      </c>
      <c r="AU114" s="43" t="s">
        <v>59</v>
      </c>
      <c r="AV114" s="43" t="s">
        <v>60</v>
      </c>
      <c r="AW114" s="43" t="s">
        <v>61</v>
      </c>
      <c r="AX114" s="43" t="s">
        <v>62</v>
      </c>
      <c r="AY114" s="43" t="s">
        <v>33</v>
      </c>
      <c r="AZ114" s="41" t="s">
        <v>34</v>
      </c>
      <c r="BA114" s="5"/>
      <c r="BB114" s="54"/>
      <c r="BC114" s="54"/>
      <c r="BD114" s="54"/>
      <c r="BE114" s="54"/>
      <c r="BF114" s="54"/>
      <c r="BG114" s="54"/>
      <c r="BH114" s="54"/>
      <c r="BI114" s="54"/>
      <c r="BJ114" s="54"/>
    </row>
    <row r="115" spans="1:62" x14ac:dyDescent="0.35">
      <c r="A115" s="170"/>
      <c r="B115" s="229">
        <v>0</v>
      </c>
      <c r="C115" s="130">
        <v>0</v>
      </c>
      <c r="D115" s="131">
        <v>0</v>
      </c>
      <c r="E115" s="131">
        <v>0</v>
      </c>
      <c r="F115" s="131">
        <v>0</v>
      </c>
      <c r="G115" s="131">
        <v>0</v>
      </c>
      <c r="H115" s="131">
        <v>1</v>
      </c>
      <c r="I115" s="132">
        <v>2</v>
      </c>
      <c r="J115" s="18">
        <v>0</v>
      </c>
      <c r="K115" s="18">
        <v>0.42857142857142855</v>
      </c>
      <c r="M115" s="130">
        <v>0</v>
      </c>
      <c r="N115" s="131">
        <v>1</v>
      </c>
      <c r="O115" s="131">
        <v>0</v>
      </c>
      <c r="P115" s="131">
        <v>1</v>
      </c>
      <c r="Q115" s="131">
        <v>0</v>
      </c>
      <c r="R115" s="131">
        <v>1</v>
      </c>
      <c r="S115" s="132">
        <v>0</v>
      </c>
      <c r="T115" s="18">
        <v>0.4</v>
      </c>
      <c r="U115" s="18">
        <v>0.42857142857142855</v>
      </c>
      <c r="W115" s="130">
        <v>0</v>
      </c>
      <c r="X115" s="131">
        <v>1</v>
      </c>
      <c r="Y115" s="131">
        <v>0</v>
      </c>
      <c r="Z115" s="131">
        <v>1</v>
      </c>
      <c r="AA115" s="131">
        <v>0</v>
      </c>
      <c r="AB115" s="131">
        <v>2</v>
      </c>
      <c r="AC115" s="132">
        <v>2</v>
      </c>
      <c r="AD115" s="18">
        <v>0.4</v>
      </c>
      <c r="AE115" s="18">
        <v>0.8571428571428571</v>
      </c>
      <c r="AF115" s="11"/>
      <c r="AG115" s="229">
        <v>0</v>
      </c>
      <c r="AH115" s="130">
        <v>0</v>
      </c>
      <c r="AI115" s="131">
        <v>0</v>
      </c>
      <c r="AJ115" s="131">
        <v>0</v>
      </c>
      <c r="AK115" s="131">
        <v>0</v>
      </c>
      <c r="AL115" s="131">
        <v>0</v>
      </c>
      <c r="AM115" s="131">
        <v>1</v>
      </c>
      <c r="AN115" s="132">
        <v>2</v>
      </c>
      <c r="AO115" s="18">
        <v>0</v>
      </c>
      <c r="AP115" s="18">
        <v>0.42857142857142899</v>
      </c>
      <c r="AR115" s="130">
        <v>0</v>
      </c>
      <c r="AS115" s="131">
        <v>1</v>
      </c>
      <c r="AT115" s="131">
        <v>0</v>
      </c>
      <c r="AU115" s="131">
        <v>1</v>
      </c>
      <c r="AV115" s="131">
        <v>0</v>
      </c>
      <c r="AW115" s="131">
        <v>1</v>
      </c>
      <c r="AX115" s="132">
        <v>0</v>
      </c>
      <c r="AY115" s="18">
        <v>0.4</v>
      </c>
      <c r="AZ115" s="18">
        <v>0.42857142857142899</v>
      </c>
      <c r="BB115" s="5"/>
      <c r="BC115" s="5"/>
      <c r="BD115" s="5"/>
      <c r="BE115" s="5"/>
      <c r="BF115" s="5"/>
      <c r="BG115" s="5"/>
      <c r="BH115" s="5"/>
      <c r="BI115" s="207"/>
      <c r="BJ115" s="207"/>
    </row>
    <row r="116" spans="1:62" x14ac:dyDescent="0.35">
      <c r="A116" s="170"/>
      <c r="B116" s="229">
        <v>4.1667000000000003E-2</v>
      </c>
      <c r="C116" s="133">
        <v>0</v>
      </c>
      <c r="D116" s="134">
        <v>0</v>
      </c>
      <c r="E116" s="134">
        <v>0</v>
      </c>
      <c r="F116" s="134">
        <v>0</v>
      </c>
      <c r="G116" s="134">
        <v>0</v>
      </c>
      <c r="H116" s="134">
        <v>0</v>
      </c>
      <c r="I116" s="135">
        <v>0</v>
      </c>
      <c r="J116" s="18">
        <v>0</v>
      </c>
      <c r="K116" s="18">
        <v>0</v>
      </c>
      <c r="M116" s="133">
        <v>0</v>
      </c>
      <c r="N116" s="134">
        <v>0</v>
      </c>
      <c r="O116" s="134">
        <v>0</v>
      </c>
      <c r="P116" s="134">
        <v>0</v>
      </c>
      <c r="Q116" s="134">
        <v>0</v>
      </c>
      <c r="R116" s="134">
        <v>0</v>
      </c>
      <c r="S116" s="135">
        <v>0</v>
      </c>
      <c r="T116" s="18">
        <v>0</v>
      </c>
      <c r="U116" s="18">
        <v>0</v>
      </c>
      <c r="W116" s="133">
        <v>0</v>
      </c>
      <c r="X116" s="134">
        <v>0</v>
      </c>
      <c r="Y116" s="134">
        <v>0</v>
      </c>
      <c r="Z116" s="134">
        <v>0</v>
      </c>
      <c r="AA116" s="134">
        <v>0</v>
      </c>
      <c r="AB116" s="134">
        <v>0</v>
      </c>
      <c r="AC116" s="135">
        <v>0</v>
      </c>
      <c r="AD116" s="18">
        <v>0</v>
      </c>
      <c r="AE116" s="18">
        <v>0</v>
      </c>
      <c r="AF116" s="11"/>
      <c r="AG116" s="229">
        <v>4.1667000000000003E-2</v>
      </c>
      <c r="AH116" s="133">
        <v>0</v>
      </c>
      <c r="AI116" s="134">
        <v>0</v>
      </c>
      <c r="AJ116" s="134">
        <v>0</v>
      </c>
      <c r="AK116" s="134">
        <v>0</v>
      </c>
      <c r="AL116" s="134">
        <v>0</v>
      </c>
      <c r="AM116" s="134">
        <v>0</v>
      </c>
      <c r="AN116" s="135">
        <v>0</v>
      </c>
      <c r="AO116" s="18">
        <v>0</v>
      </c>
      <c r="AP116" s="18">
        <v>0</v>
      </c>
      <c r="AR116" s="133">
        <v>0</v>
      </c>
      <c r="AS116" s="134">
        <v>0</v>
      </c>
      <c r="AT116" s="134">
        <v>0</v>
      </c>
      <c r="AU116" s="134">
        <v>0</v>
      </c>
      <c r="AV116" s="134">
        <v>0</v>
      </c>
      <c r="AW116" s="134">
        <v>0</v>
      </c>
      <c r="AX116" s="135">
        <v>0</v>
      </c>
      <c r="AY116" s="18">
        <v>0</v>
      </c>
      <c r="AZ116" s="18">
        <v>0</v>
      </c>
      <c r="BB116" s="5"/>
      <c r="BC116" s="5"/>
      <c r="BD116" s="5"/>
      <c r="BE116" s="5"/>
      <c r="BF116" s="5"/>
      <c r="BG116" s="5"/>
      <c r="BH116" s="5"/>
      <c r="BI116" s="207"/>
      <c r="BJ116" s="207"/>
    </row>
    <row r="117" spans="1:62" x14ac:dyDescent="0.35">
      <c r="A117" s="170"/>
      <c r="B117" s="229">
        <v>8.3333000000000004E-2</v>
      </c>
      <c r="C117" s="133">
        <v>0</v>
      </c>
      <c r="D117" s="134">
        <v>0</v>
      </c>
      <c r="E117" s="134">
        <v>0</v>
      </c>
      <c r="F117" s="134">
        <v>0</v>
      </c>
      <c r="G117" s="134">
        <v>0</v>
      </c>
      <c r="H117" s="134">
        <v>0</v>
      </c>
      <c r="I117" s="135">
        <v>0</v>
      </c>
      <c r="J117" s="18">
        <v>0</v>
      </c>
      <c r="K117" s="18">
        <v>0</v>
      </c>
      <c r="M117" s="133">
        <v>0</v>
      </c>
      <c r="N117" s="134">
        <v>1</v>
      </c>
      <c r="O117" s="134">
        <v>0</v>
      </c>
      <c r="P117" s="134">
        <v>0</v>
      </c>
      <c r="Q117" s="134">
        <v>0</v>
      </c>
      <c r="R117" s="134">
        <v>0</v>
      </c>
      <c r="S117" s="135">
        <v>0</v>
      </c>
      <c r="T117" s="18">
        <v>0.2</v>
      </c>
      <c r="U117" s="18">
        <v>0.14285714285714285</v>
      </c>
      <c r="W117" s="133">
        <v>0</v>
      </c>
      <c r="X117" s="134">
        <v>1</v>
      </c>
      <c r="Y117" s="134">
        <v>0</v>
      </c>
      <c r="Z117" s="134">
        <v>0</v>
      </c>
      <c r="AA117" s="134">
        <v>0</v>
      </c>
      <c r="AB117" s="134">
        <v>0</v>
      </c>
      <c r="AC117" s="135">
        <v>0</v>
      </c>
      <c r="AD117" s="18">
        <v>0.2</v>
      </c>
      <c r="AE117" s="18">
        <v>0.14285714285714285</v>
      </c>
      <c r="AF117" s="11"/>
      <c r="AG117" s="229">
        <v>8.3333000000000004E-2</v>
      </c>
      <c r="AH117" s="133">
        <v>0</v>
      </c>
      <c r="AI117" s="134">
        <v>0</v>
      </c>
      <c r="AJ117" s="134">
        <v>0</v>
      </c>
      <c r="AK117" s="134">
        <v>0</v>
      </c>
      <c r="AL117" s="134">
        <v>0</v>
      </c>
      <c r="AM117" s="134">
        <v>0</v>
      </c>
      <c r="AN117" s="135">
        <v>0</v>
      </c>
      <c r="AO117" s="18">
        <v>0</v>
      </c>
      <c r="AP117" s="18">
        <v>0</v>
      </c>
      <c r="AR117" s="133">
        <v>0</v>
      </c>
      <c r="AS117" s="134">
        <v>1</v>
      </c>
      <c r="AT117" s="134">
        <v>0</v>
      </c>
      <c r="AU117" s="134">
        <v>0</v>
      </c>
      <c r="AV117" s="134">
        <v>0</v>
      </c>
      <c r="AW117" s="134">
        <v>0</v>
      </c>
      <c r="AX117" s="135">
        <v>0</v>
      </c>
      <c r="AY117" s="18">
        <v>0.2</v>
      </c>
      <c r="AZ117" s="18">
        <v>0.14285714285714299</v>
      </c>
      <c r="BB117" s="5"/>
      <c r="BC117" s="5"/>
      <c r="BD117" s="5"/>
      <c r="BE117" s="5"/>
      <c r="BF117" s="5"/>
      <c r="BG117" s="5"/>
      <c r="BH117" s="5"/>
      <c r="BI117" s="207"/>
      <c r="BJ117" s="207"/>
    </row>
    <row r="118" spans="1:62" x14ac:dyDescent="0.35">
      <c r="A118" s="170"/>
      <c r="B118" s="229">
        <v>0.125</v>
      </c>
      <c r="C118" s="133">
        <v>0</v>
      </c>
      <c r="D118" s="134">
        <v>0</v>
      </c>
      <c r="E118" s="134">
        <v>0</v>
      </c>
      <c r="F118" s="134">
        <v>0</v>
      </c>
      <c r="G118" s="134">
        <v>0</v>
      </c>
      <c r="H118" s="134">
        <v>0</v>
      </c>
      <c r="I118" s="135">
        <v>0</v>
      </c>
      <c r="J118" s="18">
        <v>0</v>
      </c>
      <c r="K118" s="18">
        <v>0</v>
      </c>
      <c r="M118" s="133">
        <v>0</v>
      </c>
      <c r="N118" s="134">
        <v>0</v>
      </c>
      <c r="O118" s="134">
        <v>0</v>
      </c>
      <c r="P118" s="134">
        <v>0</v>
      </c>
      <c r="Q118" s="134">
        <v>1</v>
      </c>
      <c r="R118" s="134">
        <v>0</v>
      </c>
      <c r="S118" s="135">
        <v>0</v>
      </c>
      <c r="T118" s="18">
        <v>0.2</v>
      </c>
      <c r="U118" s="18">
        <v>0.14285714285714285</v>
      </c>
      <c r="W118" s="133">
        <v>0</v>
      </c>
      <c r="X118" s="134">
        <v>0</v>
      </c>
      <c r="Y118" s="134">
        <v>0</v>
      </c>
      <c r="Z118" s="134">
        <v>0</v>
      </c>
      <c r="AA118" s="134">
        <v>1</v>
      </c>
      <c r="AB118" s="134">
        <v>0</v>
      </c>
      <c r="AC118" s="135">
        <v>0</v>
      </c>
      <c r="AD118" s="18">
        <v>0.2</v>
      </c>
      <c r="AE118" s="18">
        <v>0.14285714285714285</v>
      </c>
      <c r="AF118" s="11"/>
      <c r="AG118" s="229">
        <v>0.125</v>
      </c>
      <c r="AH118" s="133">
        <v>0</v>
      </c>
      <c r="AI118" s="134">
        <v>0</v>
      </c>
      <c r="AJ118" s="134">
        <v>0</v>
      </c>
      <c r="AK118" s="134">
        <v>0</v>
      </c>
      <c r="AL118" s="134">
        <v>0</v>
      </c>
      <c r="AM118" s="134">
        <v>0</v>
      </c>
      <c r="AN118" s="135">
        <v>0</v>
      </c>
      <c r="AO118" s="18">
        <v>0</v>
      </c>
      <c r="AP118" s="18">
        <v>0</v>
      </c>
      <c r="AR118" s="133">
        <v>0</v>
      </c>
      <c r="AS118" s="134">
        <v>0</v>
      </c>
      <c r="AT118" s="134">
        <v>0</v>
      </c>
      <c r="AU118" s="134">
        <v>0</v>
      </c>
      <c r="AV118" s="134">
        <v>1</v>
      </c>
      <c r="AW118" s="134">
        <v>0</v>
      </c>
      <c r="AX118" s="135">
        <v>0</v>
      </c>
      <c r="AY118" s="18">
        <v>0.2</v>
      </c>
      <c r="AZ118" s="18">
        <v>0.14285714285714299</v>
      </c>
      <c r="BB118" s="5"/>
      <c r="BC118" s="5"/>
      <c r="BD118" s="5"/>
      <c r="BE118" s="5"/>
      <c r="BF118" s="5"/>
      <c r="BG118" s="5"/>
      <c r="BH118" s="5"/>
      <c r="BI118" s="207"/>
      <c r="BJ118" s="207"/>
    </row>
    <row r="119" spans="1:62" x14ac:dyDescent="0.35">
      <c r="A119" s="170"/>
      <c r="B119" s="229">
        <v>0.16666700000000001</v>
      </c>
      <c r="C119" s="133">
        <v>1</v>
      </c>
      <c r="D119" s="134">
        <v>0</v>
      </c>
      <c r="E119" s="134">
        <v>0</v>
      </c>
      <c r="F119" s="134">
        <v>0</v>
      </c>
      <c r="G119" s="134">
        <v>0</v>
      </c>
      <c r="H119" s="134">
        <v>0</v>
      </c>
      <c r="I119" s="135">
        <v>1</v>
      </c>
      <c r="J119" s="18">
        <v>0.2</v>
      </c>
      <c r="K119" s="18">
        <v>0.2857142857142857</v>
      </c>
      <c r="M119" s="133">
        <v>0</v>
      </c>
      <c r="N119" s="134">
        <v>0</v>
      </c>
      <c r="O119" s="134">
        <v>0</v>
      </c>
      <c r="P119" s="134">
        <v>0</v>
      </c>
      <c r="Q119" s="134">
        <v>0</v>
      </c>
      <c r="R119" s="134">
        <v>0</v>
      </c>
      <c r="S119" s="135">
        <v>0</v>
      </c>
      <c r="T119" s="18">
        <v>0</v>
      </c>
      <c r="U119" s="18">
        <v>0</v>
      </c>
      <c r="W119" s="133">
        <v>1</v>
      </c>
      <c r="X119" s="134">
        <v>0</v>
      </c>
      <c r="Y119" s="134">
        <v>0</v>
      </c>
      <c r="Z119" s="134">
        <v>0</v>
      </c>
      <c r="AA119" s="134">
        <v>0</v>
      </c>
      <c r="AB119" s="134">
        <v>0</v>
      </c>
      <c r="AC119" s="135">
        <v>1</v>
      </c>
      <c r="AD119" s="18">
        <v>0.2</v>
      </c>
      <c r="AE119" s="18">
        <v>0.2857142857142857</v>
      </c>
      <c r="AF119" s="11"/>
      <c r="AG119" s="229">
        <v>0.16666700000000001</v>
      </c>
      <c r="AH119" s="133">
        <v>1</v>
      </c>
      <c r="AI119" s="134">
        <v>0</v>
      </c>
      <c r="AJ119" s="134">
        <v>0</v>
      </c>
      <c r="AK119" s="134">
        <v>0</v>
      </c>
      <c r="AL119" s="134">
        <v>0</v>
      </c>
      <c r="AM119" s="134">
        <v>0</v>
      </c>
      <c r="AN119" s="135">
        <v>1</v>
      </c>
      <c r="AO119" s="18">
        <v>0.2</v>
      </c>
      <c r="AP119" s="18">
        <v>0.28571428571428598</v>
      </c>
      <c r="AR119" s="133">
        <v>0</v>
      </c>
      <c r="AS119" s="134">
        <v>0</v>
      </c>
      <c r="AT119" s="134">
        <v>0</v>
      </c>
      <c r="AU119" s="134">
        <v>0</v>
      </c>
      <c r="AV119" s="134">
        <v>0</v>
      </c>
      <c r="AW119" s="134">
        <v>0</v>
      </c>
      <c r="AX119" s="135">
        <v>0</v>
      </c>
      <c r="AY119" s="18">
        <v>0</v>
      </c>
      <c r="AZ119" s="18">
        <v>0</v>
      </c>
      <c r="BB119" s="5"/>
      <c r="BC119" s="5"/>
      <c r="BD119" s="5"/>
      <c r="BE119" s="5"/>
      <c r="BF119" s="5"/>
      <c r="BG119" s="5"/>
      <c r="BH119" s="5"/>
      <c r="BI119" s="207"/>
      <c r="BJ119" s="207"/>
    </row>
    <row r="120" spans="1:62" x14ac:dyDescent="0.35">
      <c r="A120" s="170"/>
      <c r="B120" s="229">
        <v>0.20833299999999999</v>
      </c>
      <c r="C120" s="133">
        <v>2</v>
      </c>
      <c r="D120" s="134">
        <v>2</v>
      </c>
      <c r="E120" s="134">
        <v>0</v>
      </c>
      <c r="F120" s="134">
        <v>0</v>
      </c>
      <c r="G120" s="134">
        <v>0</v>
      </c>
      <c r="H120" s="134">
        <v>0</v>
      </c>
      <c r="I120" s="135">
        <v>0</v>
      </c>
      <c r="J120" s="18">
        <v>0.8</v>
      </c>
      <c r="K120" s="18">
        <v>0.5714285714285714</v>
      </c>
      <c r="M120" s="133">
        <v>4</v>
      </c>
      <c r="N120" s="134">
        <v>0</v>
      </c>
      <c r="O120" s="134">
        <v>1</v>
      </c>
      <c r="P120" s="134">
        <v>1</v>
      </c>
      <c r="Q120" s="134">
        <v>1</v>
      </c>
      <c r="R120" s="134">
        <v>0</v>
      </c>
      <c r="S120" s="135">
        <v>1</v>
      </c>
      <c r="T120" s="18">
        <v>1.4</v>
      </c>
      <c r="U120" s="18">
        <v>1.1428571428571428</v>
      </c>
      <c r="W120" s="133">
        <v>6</v>
      </c>
      <c r="X120" s="134">
        <v>2</v>
      </c>
      <c r="Y120" s="134">
        <v>1</v>
      </c>
      <c r="Z120" s="134">
        <v>1</v>
      </c>
      <c r="AA120" s="134">
        <v>1</v>
      </c>
      <c r="AB120" s="134">
        <v>0</v>
      </c>
      <c r="AC120" s="135">
        <v>1</v>
      </c>
      <c r="AD120" s="18">
        <v>2.2000000000000002</v>
      </c>
      <c r="AE120" s="18">
        <v>1.7142857142857142</v>
      </c>
      <c r="AF120" s="11"/>
      <c r="AG120" s="229">
        <v>0.20833299999999999</v>
      </c>
      <c r="AH120" s="133">
        <v>2</v>
      </c>
      <c r="AI120" s="134">
        <v>2</v>
      </c>
      <c r="AJ120" s="134">
        <v>0</v>
      </c>
      <c r="AK120" s="134">
        <v>0</v>
      </c>
      <c r="AL120" s="134">
        <v>0</v>
      </c>
      <c r="AM120" s="134">
        <v>0</v>
      </c>
      <c r="AN120" s="135">
        <v>0</v>
      </c>
      <c r="AO120" s="18">
        <v>0.8</v>
      </c>
      <c r="AP120" s="18">
        <v>0.57142857142857095</v>
      </c>
      <c r="AR120" s="133">
        <v>4</v>
      </c>
      <c r="AS120" s="134">
        <v>0</v>
      </c>
      <c r="AT120" s="134">
        <v>1</v>
      </c>
      <c r="AU120" s="134">
        <v>1</v>
      </c>
      <c r="AV120" s="134">
        <v>1</v>
      </c>
      <c r="AW120" s="134">
        <v>0</v>
      </c>
      <c r="AX120" s="135">
        <v>1</v>
      </c>
      <c r="AY120" s="18">
        <v>1.4</v>
      </c>
      <c r="AZ120" s="18">
        <v>1.1428571428571399</v>
      </c>
      <c r="BB120" s="5"/>
      <c r="BC120" s="5"/>
      <c r="BD120" s="5"/>
      <c r="BE120" s="5"/>
      <c r="BF120" s="5"/>
      <c r="BG120" s="5"/>
      <c r="BH120" s="5"/>
      <c r="BI120" s="207"/>
      <c r="BJ120" s="207"/>
    </row>
    <row r="121" spans="1:62" x14ac:dyDescent="0.35">
      <c r="A121" s="170"/>
      <c r="B121" s="229">
        <v>0.25</v>
      </c>
      <c r="C121" s="133">
        <v>5</v>
      </c>
      <c r="D121" s="134">
        <v>7</v>
      </c>
      <c r="E121" s="134">
        <v>4</v>
      </c>
      <c r="F121" s="134">
        <v>5</v>
      </c>
      <c r="G121" s="134">
        <v>4</v>
      </c>
      <c r="H121" s="134">
        <v>1</v>
      </c>
      <c r="I121" s="135">
        <v>1</v>
      </c>
      <c r="J121" s="18">
        <v>5</v>
      </c>
      <c r="K121" s="18">
        <v>3.8571428571428572</v>
      </c>
      <c r="M121" s="133">
        <v>7</v>
      </c>
      <c r="N121" s="134">
        <v>7</v>
      </c>
      <c r="O121" s="134">
        <v>3</v>
      </c>
      <c r="P121" s="134">
        <v>3</v>
      </c>
      <c r="Q121" s="134">
        <v>1</v>
      </c>
      <c r="R121" s="134">
        <v>0</v>
      </c>
      <c r="S121" s="135">
        <v>1</v>
      </c>
      <c r="T121" s="18">
        <v>4.2</v>
      </c>
      <c r="U121" s="18">
        <v>3.1428571428571428</v>
      </c>
      <c r="W121" s="133">
        <v>12</v>
      </c>
      <c r="X121" s="134">
        <v>14</v>
      </c>
      <c r="Y121" s="134">
        <v>7</v>
      </c>
      <c r="Z121" s="134">
        <v>8</v>
      </c>
      <c r="AA121" s="134">
        <v>5</v>
      </c>
      <c r="AB121" s="134">
        <v>1</v>
      </c>
      <c r="AC121" s="135">
        <v>2</v>
      </c>
      <c r="AD121" s="18">
        <v>9.1999999999999993</v>
      </c>
      <c r="AE121" s="18">
        <v>7</v>
      </c>
      <c r="AF121" s="11"/>
      <c r="AG121" s="229">
        <v>0.25</v>
      </c>
      <c r="AH121" s="133">
        <v>5</v>
      </c>
      <c r="AI121" s="134">
        <v>7</v>
      </c>
      <c r="AJ121" s="134">
        <v>4</v>
      </c>
      <c r="AK121" s="134">
        <v>5</v>
      </c>
      <c r="AL121" s="134">
        <v>4</v>
      </c>
      <c r="AM121" s="134">
        <v>1</v>
      </c>
      <c r="AN121" s="135">
        <v>1</v>
      </c>
      <c r="AO121" s="18">
        <v>5</v>
      </c>
      <c r="AP121" s="18">
        <v>3.8571428571428599</v>
      </c>
      <c r="AR121" s="133">
        <v>7</v>
      </c>
      <c r="AS121" s="134">
        <v>7</v>
      </c>
      <c r="AT121" s="134">
        <v>3</v>
      </c>
      <c r="AU121" s="134">
        <v>3</v>
      </c>
      <c r="AV121" s="134">
        <v>1</v>
      </c>
      <c r="AW121" s="134">
        <v>0</v>
      </c>
      <c r="AX121" s="135">
        <v>1</v>
      </c>
      <c r="AY121" s="18">
        <v>4.2</v>
      </c>
      <c r="AZ121" s="18">
        <v>3.1428571428571401</v>
      </c>
      <c r="BB121" s="5"/>
      <c r="BC121" s="5"/>
      <c r="BD121" s="5"/>
      <c r="BE121" s="5"/>
      <c r="BF121" s="5"/>
      <c r="BG121" s="5"/>
      <c r="BH121" s="5"/>
      <c r="BI121" s="207"/>
      <c r="BJ121" s="207"/>
    </row>
    <row r="122" spans="1:62" x14ac:dyDescent="0.35">
      <c r="A122" s="170"/>
      <c r="B122" s="229">
        <v>0.29166700000000001</v>
      </c>
      <c r="C122" s="133">
        <v>21</v>
      </c>
      <c r="D122" s="134">
        <v>24</v>
      </c>
      <c r="E122" s="134">
        <v>24</v>
      </c>
      <c r="F122" s="134">
        <v>20</v>
      </c>
      <c r="G122" s="134">
        <v>13</v>
      </c>
      <c r="H122" s="134">
        <v>8</v>
      </c>
      <c r="I122" s="135">
        <v>2</v>
      </c>
      <c r="J122" s="18">
        <v>20.399999999999999</v>
      </c>
      <c r="K122" s="18">
        <v>16</v>
      </c>
      <c r="M122" s="133">
        <v>15</v>
      </c>
      <c r="N122" s="134">
        <v>16</v>
      </c>
      <c r="O122" s="134">
        <v>20</v>
      </c>
      <c r="P122" s="134">
        <v>20</v>
      </c>
      <c r="Q122" s="134">
        <v>20</v>
      </c>
      <c r="R122" s="134">
        <v>7</v>
      </c>
      <c r="S122" s="135">
        <v>4</v>
      </c>
      <c r="T122" s="18">
        <v>18.2</v>
      </c>
      <c r="U122" s="18">
        <v>14.571428571428571</v>
      </c>
      <c r="W122" s="133">
        <v>36</v>
      </c>
      <c r="X122" s="134">
        <v>40</v>
      </c>
      <c r="Y122" s="134">
        <v>44</v>
      </c>
      <c r="Z122" s="134">
        <v>40</v>
      </c>
      <c r="AA122" s="134">
        <v>33</v>
      </c>
      <c r="AB122" s="134">
        <v>15</v>
      </c>
      <c r="AC122" s="135">
        <v>6</v>
      </c>
      <c r="AD122" s="18">
        <v>38.6</v>
      </c>
      <c r="AE122" s="18">
        <v>30.571428571428573</v>
      </c>
      <c r="AF122" s="11"/>
      <c r="AG122" s="229">
        <v>0.29166700000000001</v>
      </c>
      <c r="AH122" s="133">
        <v>21</v>
      </c>
      <c r="AI122" s="134">
        <v>24</v>
      </c>
      <c r="AJ122" s="134">
        <v>24</v>
      </c>
      <c r="AK122" s="134">
        <v>20</v>
      </c>
      <c r="AL122" s="134">
        <v>13</v>
      </c>
      <c r="AM122" s="134">
        <v>8</v>
      </c>
      <c r="AN122" s="135">
        <v>2</v>
      </c>
      <c r="AO122" s="18">
        <v>20.399999999999999</v>
      </c>
      <c r="AP122" s="18">
        <v>16</v>
      </c>
      <c r="AR122" s="133">
        <v>15</v>
      </c>
      <c r="AS122" s="134">
        <v>16</v>
      </c>
      <c r="AT122" s="134">
        <v>20</v>
      </c>
      <c r="AU122" s="134">
        <v>20</v>
      </c>
      <c r="AV122" s="134">
        <v>20</v>
      </c>
      <c r="AW122" s="134">
        <v>7</v>
      </c>
      <c r="AX122" s="135">
        <v>4</v>
      </c>
      <c r="AY122" s="18">
        <v>18.2</v>
      </c>
      <c r="AZ122" s="18">
        <v>14.5714285714286</v>
      </c>
      <c r="BB122" s="5"/>
      <c r="BC122" s="5"/>
      <c r="BD122" s="5"/>
      <c r="BE122" s="5"/>
      <c r="BF122" s="5"/>
      <c r="BG122" s="5"/>
      <c r="BH122" s="5"/>
      <c r="BI122" s="207"/>
      <c r="BJ122" s="207"/>
    </row>
    <row r="123" spans="1:62" x14ac:dyDescent="0.35">
      <c r="A123" s="170"/>
      <c r="B123" s="229">
        <v>0.33333299999999999</v>
      </c>
      <c r="C123" s="133">
        <v>30</v>
      </c>
      <c r="D123" s="134">
        <v>27</v>
      </c>
      <c r="E123" s="134">
        <v>38</v>
      </c>
      <c r="F123" s="134">
        <v>39</v>
      </c>
      <c r="G123" s="134">
        <v>28</v>
      </c>
      <c r="H123" s="134">
        <v>13</v>
      </c>
      <c r="I123" s="135">
        <v>8</v>
      </c>
      <c r="J123" s="18">
        <v>32.4</v>
      </c>
      <c r="K123" s="18">
        <v>26.142857142857142</v>
      </c>
      <c r="M123" s="133">
        <v>26</v>
      </c>
      <c r="N123" s="134">
        <v>20</v>
      </c>
      <c r="O123" s="134">
        <v>41</v>
      </c>
      <c r="P123" s="134">
        <v>39</v>
      </c>
      <c r="Q123" s="134">
        <v>30</v>
      </c>
      <c r="R123" s="134">
        <v>19</v>
      </c>
      <c r="S123" s="135">
        <v>9</v>
      </c>
      <c r="T123" s="18">
        <v>31.2</v>
      </c>
      <c r="U123" s="18">
        <v>26.285714285714285</v>
      </c>
      <c r="W123" s="133">
        <v>56</v>
      </c>
      <c r="X123" s="134">
        <v>47</v>
      </c>
      <c r="Y123" s="134">
        <v>79</v>
      </c>
      <c r="Z123" s="134">
        <v>78</v>
      </c>
      <c r="AA123" s="134">
        <v>58</v>
      </c>
      <c r="AB123" s="134">
        <v>32</v>
      </c>
      <c r="AC123" s="135">
        <v>17</v>
      </c>
      <c r="AD123" s="18">
        <v>63.6</v>
      </c>
      <c r="AE123" s="18">
        <v>52.428571428571431</v>
      </c>
      <c r="AF123" s="11"/>
      <c r="AG123" s="229">
        <v>0.33333299999999999</v>
      </c>
      <c r="AH123" s="133">
        <v>30</v>
      </c>
      <c r="AI123" s="134">
        <v>27</v>
      </c>
      <c r="AJ123" s="134">
        <v>38</v>
      </c>
      <c r="AK123" s="134">
        <v>39</v>
      </c>
      <c r="AL123" s="134">
        <v>28</v>
      </c>
      <c r="AM123" s="134">
        <v>13</v>
      </c>
      <c r="AN123" s="135">
        <v>8</v>
      </c>
      <c r="AO123" s="18">
        <v>32.4</v>
      </c>
      <c r="AP123" s="18">
        <v>26.1428571428571</v>
      </c>
      <c r="AR123" s="133">
        <v>26</v>
      </c>
      <c r="AS123" s="134">
        <v>20</v>
      </c>
      <c r="AT123" s="134">
        <v>41</v>
      </c>
      <c r="AU123" s="134">
        <v>39</v>
      </c>
      <c r="AV123" s="134">
        <v>30</v>
      </c>
      <c r="AW123" s="134">
        <v>19</v>
      </c>
      <c r="AX123" s="135">
        <v>9</v>
      </c>
      <c r="AY123" s="18">
        <v>31.2</v>
      </c>
      <c r="AZ123" s="18">
        <v>26.285714285714299</v>
      </c>
      <c r="BB123" s="5"/>
      <c r="BC123" s="5"/>
      <c r="BD123" s="5"/>
      <c r="BE123" s="5"/>
      <c r="BF123" s="5"/>
      <c r="BG123" s="5"/>
      <c r="BH123" s="5"/>
      <c r="BI123" s="207"/>
      <c r="BJ123" s="207"/>
    </row>
    <row r="124" spans="1:62" x14ac:dyDescent="0.35">
      <c r="A124" s="170"/>
      <c r="B124" s="229">
        <v>0.375</v>
      </c>
      <c r="C124" s="133">
        <v>20</v>
      </c>
      <c r="D124" s="134">
        <v>24</v>
      </c>
      <c r="E124" s="134">
        <v>28</v>
      </c>
      <c r="F124" s="134">
        <v>26</v>
      </c>
      <c r="G124" s="134">
        <v>22</v>
      </c>
      <c r="H124" s="134">
        <v>22</v>
      </c>
      <c r="I124" s="135">
        <v>8</v>
      </c>
      <c r="J124" s="18">
        <v>24</v>
      </c>
      <c r="K124" s="18">
        <v>21.428571428571427</v>
      </c>
      <c r="M124" s="133">
        <v>19</v>
      </c>
      <c r="N124" s="134">
        <v>23</v>
      </c>
      <c r="O124" s="134">
        <v>17</v>
      </c>
      <c r="P124" s="134">
        <v>27</v>
      </c>
      <c r="Q124" s="134">
        <v>22</v>
      </c>
      <c r="R124" s="134">
        <v>21</v>
      </c>
      <c r="S124" s="135">
        <v>12</v>
      </c>
      <c r="T124" s="18">
        <v>21.6</v>
      </c>
      <c r="U124" s="18">
        <v>20.142857142857142</v>
      </c>
      <c r="W124" s="133">
        <v>39</v>
      </c>
      <c r="X124" s="134">
        <v>47</v>
      </c>
      <c r="Y124" s="134">
        <v>45</v>
      </c>
      <c r="Z124" s="134">
        <v>53</v>
      </c>
      <c r="AA124" s="134">
        <v>44</v>
      </c>
      <c r="AB124" s="134">
        <v>43</v>
      </c>
      <c r="AC124" s="135">
        <v>20</v>
      </c>
      <c r="AD124" s="18">
        <v>45.6</v>
      </c>
      <c r="AE124" s="18">
        <v>41.571428571428569</v>
      </c>
      <c r="AF124" s="11"/>
      <c r="AG124" s="229">
        <v>0.375</v>
      </c>
      <c r="AH124" s="133">
        <v>20</v>
      </c>
      <c r="AI124" s="134">
        <v>24</v>
      </c>
      <c r="AJ124" s="134">
        <v>28</v>
      </c>
      <c r="AK124" s="134">
        <v>26</v>
      </c>
      <c r="AL124" s="134">
        <v>22</v>
      </c>
      <c r="AM124" s="134">
        <v>22</v>
      </c>
      <c r="AN124" s="135">
        <v>8</v>
      </c>
      <c r="AO124" s="18">
        <v>24</v>
      </c>
      <c r="AP124" s="18">
        <v>21.428571428571399</v>
      </c>
      <c r="AR124" s="133">
        <v>19</v>
      </c>
      <c r="AS124" s="134">
        <v>23</v>
      </c>
      <c r="AT124" s="134">
        <v>17</v>
      </c>
      <c r="AU124" s="134">
        <v>27</v>
      </c>
      <c r="AV124" s="134">
        <v>22</v>
      </c>
      <c r="AW124" s="134">
        <v>21</v>
      </c>
      <c r="AX124" s="135">
        <v>12</v>
      </c>
      <c r="AY124" s="18">
        <v>21.6</v>
      </c>
      <c r="AZ124" s="18">
        <v>20.1428571428571</v>
      </c>
      <c r="BB124" s="5"/>
      <c r="BC124" s="5"/>
      <c r="BD124" s="5"/>
      <c r="BE124" s="5"/>
      <c r="BF124" s="5"/>
      <c r="BG124" s="5"/>
      <c r="BH124" s="5"/>
      <c r="BI124" s="207"/>
      <c r="BJ124" s="207"/>
    </row>
    <row r="125" spans="1:62" x14ac:dyDescent="0.35">
      <c r="A125" s="170"/>
      <c r="B125" s="229">
        <v>0.41666700000000001</v>
      </c>
      <c r="C125" s="133">
        <v>21</v>
      </c>
      <c r="D125" s="134">
        <v>22</v>
      </c>
      <c r="E125" s="134">
        <v>27</v>
      </c>
      <c r="F125" s="134">
        <v>31</v>
      </c>
      <c r="G125" s="134">
        <v>29</v>
      </c>
      <c r="H125" s="134">
        <v>25</v>
      </c>
      <c r="I125" s="135">
        <v>19</v>
      </c>
      <c r="J125" s="18">
        <v>26</v>
      </c>
      <c r="K125" s="18">
        <v>24.857142857142858</v>
      </c>
      <c r="M125" s="133">
        <v>26</v>
      </c>
      <c r="N125" s="134">
        <v>24</v>
      </c>
      <c r="O125" s="134">
        <v>30</v>
      </c>
      <c r="P125" s="134">
        <v>23</v>
      </c>
      <c r="Q125" s="134">
        <v>22</v>
      </c>
      <c r="R125" s="134">
        <v>26</v>
      </c>
      <c r="S125" s="135">
        <v>15</v>
      </c>
      <c r="T125" s="18">
        <v>25</v>
      </c>
      <c r="U125" s="18">
        <v>23.714285714285715</v>
      </c>
      <c r="W125" s="133">
        <v>47</v>
      </c>
      <c r="X125" s="134">
        <v>46</v>
      </c>
      <c r="Y125" s="134">
        <v>57</v>
      </c>
      <c r="Z125" s="134">
        <v>54</v>
      </c>
      <c r="AA125" s="134">
        <v>51</v>
      </c>
      <c r="AB125" s="134">
        <v>51</v>
      </c>
      <c r="AC125" s="135">
        <v>34</v>
      </c>
      <c r="AD125" s="18">
        <v>51</v>
      </c>
      <c r="AE125" s="18">
        <v>48.571428571428569</v>
      </c>
      <c r="AF125" s="11"/>
      <c r="AG125" s="229">
        <v>0.41666700000000001</v>
      </c>
      <c r="AH125" s="133">
        <v>21</v>
      </c>
      <c r="AI125" s="134">
        <v>22</v>
      </c>
      <c r="AJ125" s="134">
        <v>27</v>
      </c>
      <c r="AK125" s="134">
        <v>31</v>
      </c>
      <c r="AL125" s="134">
        <v>29</v>
      </c>
      <c r="AM125" s="134">
        <v>25</v>
      </c>
      <c r="AN125" s="135">
        <v>19</v>
      </c>
      <c r="AO125" s="18">
        <v>26</v>
      </c>
      <c r="AP125" s="18">
        <v>24.8571428571429</v>
      </c>
      <c r="AR125" s="133">
        <v>26</v>
      </c>
      <c r="AS125" s="134">
        <v>24</v>
      </c>
      <c r="AT125" s="134">
        <v>30</v>
      </c>
      <c r="AU125" s="134">
        <v>23</v>
      </c>
      <c r="AV125" s="134">
        <v>22</v>
      </c>
      <c r="AW125" s="134">
        <v>26</v>
      </c>
      <c r="AX125" s="135">
        <v>15</v>
      </c>
      <c r="AY125" s="18">
        <v>25</v>
      </c>
      <c r="AZ125" s="18">
        <v>23.714285714285701</v>
      </c>
      <c r="BB125" s="5"/>
      <c r="BC125" s="5"/>
      <c r="BD125" s="5"/>
      <c r="BE125" s="5"/>
      <c r="BF125" s="5"/>
      <c r="BG125" s="5"/>
      <c r="BH125" s="5"/>
      <c r="BI125" s="207"/>
      <c r="BJ125" s="207"/>
    </row>
    <row r="126" spans="1:62" x14ac:dyDescent="0.35">
      <c r="A126" s="170"/>
      <c r="B126" s="229">
        <v>0.45833299999999999</v>
      </c>
      <c r="C126" s="133">
        <v>18</v>
      </c>
      <c r="D126" s="134">
        <v>30</v>
      </c>
      <c r="E126" s="134">
        <v>29</v>
      </c>
      <c r="F126" s="134">
        <v>21</v>
      </c>
      <c r="G126" s="134">
        <v>26</v>
      </c>
      <c r="H126" s="134">
        <v>22</v>
      </c>
      <c r="I126" s="135">
        <v>10</v>
      </c>
      <c r="J126" s="18">
        <v>24.8</v>
      </c>
      <c r="K126" s="18">
        <v>22.285714285714285</v>
      </c>
      <c r="M126" s="133">
        <v>15</v>
      </c>
      <c r="N126" s="134">
        <v>31</v>
      </c>
      <c r="O126" s="134">
        <v>33</v>
      </c>
      <c r="P126" s="134">
        <v>23</v>
      </c>
      <c r="Q126" s="134">
        <v>27</v>
      </c>
      <c r="R126" s="134">
        <v>18</v>
      </c>
      <c r="S126" s="135">
        <v>14</v>
      </c>
      <c r="T126" s="18">
        <v>25.8</v>
      </c>
      <c r="U126" s="18">
        <v>23</v>
      </c>
      <c r="W126" s="133">
        <v>33</v>
      </c>
      <c r="X126" s="134">
        <v>61</v>
      </c>
      <c r="Y126" s="134">
        <v>62</v>
      </c>
      <c r="Z126" s="134">
        <v>44</v>
      </c>
      <c r="AA126" s="134">
        <v>53</v>
      </c>
      <c r="AB126" s="134">
        <v>40</v>
      </c>
      <c r="AC126" s="135">
        <v>24</v>
      </c>
      <c r="AD126" s="18">
        <v>50.6</v>
      </c>
      <c r="AE126" s="18">
        <v>45.285714285714285</v>
      </c>
      <c r="AF126" s="11"/>
      <c r="AG126" s="229">
        <v>0.45833299999999999</v>
      </c>
      <c r="AH126" s="133">
        <v>18</v>
      </c>
      <c r="AI126" s="134">
        <v>30</v>
      </c>
      <c r="AJ126" s="134">
        <v>29</v>
      </c>
      <c r="AK126" s="134">
        <v>21</v>
      </c>
      <c r="AL126" s="134">
        <v>26</v>
      </c>
      <c r="AM126" s="134">
        <v>22</v>
      </c>
      <c r="AN126" s="135">
        <v>10</v>
      </c>
      <c r="AO126" s="18">
        <v>24.8</v>
      </c>
      <c r="AP126" s="18">
        <v>22.285714285714299</v>
      </c>
      <c r="AR126" s="133">
        <v>15</v>
      </c>
      <c r="AS126" s="134">
        <v>31</v>
      </c>
      <c r="AT126" s="134">
        <v>33</v>
      </c>
      <c r="AU126" s="134">
        <v>23</v>
      </c>
      <c r="AV126" s="134">
        <v>27</v>
      </c>
      <c r="AW126" s="134">
        <v>18</v>
      </c>
      <c r="AX126" s="135">
        <v>14</v>
      </c>
      <c r="AY126" s="18">
        <v>25.8</v>
      </c>
      <c r="AZ126" s="18">
        <v>23</v>
      </c>
      <c r="BB126" s="5"/>
      <c r="BC126" s="5"/>
      <c r="BD126" s="5"/>
      <c r="BE126" s="5"/>
      <c r="BF126" s="5"/>
      <c r="BG126" s="5"/>
      <c r="BH126" s="5"/>
      <c r="BI126" s="207"/>
      <c r="BJ126" s="207"/>
    </row>
    <row r="127" spans="1:62" x14ac:dyDescent="0.35">
      <c r="A127" s="170"/>
      <c r="B127" s="229">
        <v>0.5</v>
      </c>
      <c r="C127" s="133">
        <v>28</v>
      </c>
      <c r="D127" s="134">
        <v>36</v>
      </c>
      <c r="E127" s="134">
        <v>23</v>
      </c>
      <c r="F127" s="134">
        <v>34</v>
      </c>
      <c r="G127" s="134">
        <v>32</v>
      </c>
      <c r="H127" s="134">
        <v>17</v>
      </c>
      <c r="I127" s="135">
        <v>16</v>
      </c>
      <c r="J127" s="18">
        <v>30.6</v>
      </c>
      <c r="K127" s="18">
        <v>26.571428571428573</v>
      </c>
      <c r="M127" s="133">
        <v>32</v>
      </c>
      <c r="N127" s="134">
        <v>33</v>
      </c>
      <c r="O127" s="134">
        <v>23</v>
      </c>
      <c r="P127" s="134">
        <v>42</v>
      </c>
      <c r="Q127" s="134">
        <v>29</v>
      </c>
      <c r="R127" s="134">
        <v>16</v>
      </c>
      <c r="S127" s="135">
        <v>6</v>
      </c>
      <c r="T127" s="18">
        <v>31.8</v>
      </c>
      <c r="U127" s="18">
        <v>25.857142857142858</v>
      </c>
      <c r="W127" s="133">
        <v>60</v>
      </c>
      <c r="X127" s="134">
        <v>69</v>
      </c>
      <c r="Y127" s="134">
        <v>46</v>
      </c>
      <c r="Z127" s="134">
        <v>76</v>
      </c>
      <c r="AA127" s="134">
        <v>61</v>
      </c>
      <c r="AB127" s="134">
        <v>33</v>
      </c>
      <c r="AC127" s="135">
        <v>22</v>
      </c>
      <c r="AD127" s="18">
        <v>62.4</v>
      </c>
      <c r="AE127" s="18">
        <v>52.428571428571431</v>
      </c>
      <c r="AF127" s="11"/>
      <c r="AG127" s="229">
        <v>0.5</v>
      </c>
      <c r="AH127" s="133">
        <v>28</v>
      </c>
      <c r="AI127" s="134">
        <v>36</v>
      </c>
      <c r="AJ127" s="134">
        <v>23</v>
      </c>
      <c r="AK127" s="134">
        <v>34</v>
      </c>
      <c r="AL127" s="134">
        <v>32</v>
      </c>
      <c r="AM127" s="134">
        <v>17</v>
      </c>
      <c r="AN127" s="135">
        <v>16</v>
      </c>
      <c r="AO127" s="18">
        <v>30.6</v>
      </c>
      <c r="AP127" s="18">
        <v>26.571428571428601</v>
      </c>
      <c r="AR127" s="133">
        <v>32</v>
      </c>
      <c r="AS127" s="134">
        <v>33</v>
      </c>
      <c r="AT127" s="134">
        <v>23</v>
      </c>
      <c r="AU127" s="134">
        <v>42</v>
      </c>
      <c r="AV127" s="134">
        <v>29</v>
      </c>
      <c r="AW127" s="134">
        <v>16</v>
      </c>
      <c r="AX127" s="135">
        <v>6</v>
      </c>
      <c r="AY127" s="18">
        <v>31.8</v>
      </c>
      <c r="AZ127" s="18">
        <v>25.8571428571429</v>
      </c>
      <c r="BB127" s="5"/>
      <c r="BC127" s="5"/>
      <c r="BD127" s="5"/>
      <c r="BE127" s="5"/>
      <c r="BF127" s="5"/>
      <c r="BG127" s="5"/>
      <c r="BH127" s="5"/>
      <c r="BI127" s="207"/>
      <c r="BJ127" s="207"/>
    </row>
    <row r="128" spans="1:62" x14ac:dyDescent="0.35">
      <c r="A128" s="170"/>
      <c r="B128" s="229">
        <v>0.54166700000000001</v>
      </c>
      <c r="C128" s="133">
        <v>19</v>
      </c>
      <c r="D128" s="134">
        <v>28</v>
      </c>
      <c r="E128" s="134">
        <v>26</v>
      </c>
      <c r="F128" s="134">
        <v>32</v>
      </c>
      <c r="G128" s="134">
        <v>26</v>
      </c>
      <c r="H128" s="134">
        <v>17</v>
      </c>
      <c r="I128" s="135">
        <v>17</v>
      </c>
      <c r="J128" s="18">
        <v>26.2</v>
      </c>
      <c r="K128" s="18">
        <v>23.571428571428573</v>
      </c>
      <c r="M128" s="133">
        <v>24</v>
      </c>
      <c r="N128" s="134">
        <v>22</v>
      </c>
      <c r="O128" s="134">
        <v>17</v>
      </c>
      <c r="P128" s="134">
        <v>21</v>
      </c>
      <c r="Q128" s="134">
        <v>24</v>
      </c>
      <c r="R128" s="134">
        <v>21</v>
      </c>
      <c r="S128" s="135">
        <v>14</v>
      </c>
      <c r="T128" s="18">
        <v>21.6</v>
      </c>
      <c r="U128" s="18">
        <v>20.428571428571427</v>
      </c>
      <c r="W128" s="133">
        <v>43</v>
      </c>
      <c r="X128" s="134">
        <v>50</v>
      </c>
      <c r="Y128" s="134">
        <v>43</v>
      </c>
      <c r="Z128" s="134">
        <v>53</v>
      </c>
      <c r="AA128" s="134">
        <v>50</v>
      </c>
      <c r="AB128" s="134">
        <v>38</v>
      </c>
      <c r="AC128" s="135">
        <v>31</v>
      </c>
      <c r="AD128" s="18">
        <v>47.8</v>
      </c>
      <c r="AE128" s="18">
        <v>44</v>
      </c>
      <c r="AF128" s="11"/>
      <c r="AG128" s="229">
        <v>0.54166700000000001</v>
      </c>
      <c r="AH128" s="133">
        <v>19</v>
      </c>
      <c r="AI128" s="134">
        <v>28</v>
      </c>
      <c r="AJ128" s="134">
        <v>26</v>
      </c>
      <c r="AK128" s="134">
        <v>32</v>
      </c>
      <c r="AL128" s="134">
        <v>26</v>
      </c>
      <c r="AM128" s="134">
        <v>17</v>
      </c>
      <c r="AN128" s="135">
        <v>17</v>
      </c>
      <c r="AO128" s="18">
        <v>26.2</v>
      </c>
      <c r="AP128" s="18">
        <v>23.571428571428601</v>
      </c>
      <c r="AR128" s="133">
        <v>24</v>
      </c>
      <c r="AS128" s="134">
        <v>22</v>
      </c>
      <c r="AT128" s="134">
        <v>17</v>
      </c>
      <c r="AU128" s="134">
        <v>21</v>
      </c>
      <c r="AV128" s="134">
        <v>24</v>
      </c>
      <c r="AW128" s="134">
        <v>21</v>
      </c>
      <c r="AX128" s="135">
        <v>14</v>
      </c>
      <c r="AY128" s="18">
        <v>21.6</v>
      </c>
      <c r="AZ128" s="18">
        <v>20.428571428571399</v>
      </c>
      <c r="BB128" s="5"/>
      <c r="BC128" s="5"/>
      <c r="BD128" s="5"/>
      <c r="BE128" s="5"/>
      <c r="BF128" s="5"/>
      <c r="BG128" s="5"/>
      <c r="BH128" s="5"/>
      <c r="BI128" s="207"/>
      <c r="BJ128" s="207"/>
    </row>
    <row r="129" spans="1:62" x14ac:dyDescent="0.35">
      <c r="A129" s="170"/>
      <c r="B129" s="229">
        <v>0.58333333333333337</v>
      </c>
      <c r="C129" s="133">
        <v>23</v>
      </c>
      <c r="D129" s="134">
        <v>37</v>
      </c>
      <c r="E129" s="134">
        <v>27</v>
      </c>
      <c r="F129" s="134">
        <v>20</v>
      </c>
      <c r="G129" s="134">
        <v>22</v>
      </c>
      <c r="H129" s="134">
        <v>22</v>
      </c>
      <c r="I129" s="135">
        <v>19</v>
      </c>
      <c r="J129" s="18">
        <v>25.8</v>
      </c>
      <c r="K129" s="18">
        <v>24.285714285714285</v>
      </c>
      <c r="M129" s="133">
        <v>20</v>
      </c>
      <c r="N129" s="134">
        <v>31</v>
      </c>
      <c r="O129" s="134">
        <v>27</v>
      </c>
      <c r="P129" s="134">
        <v>19</v>
      </c>
      <c r="Q129" s="134">
        <v>18</v>
      </c>
      <c r="R129" s="134">
        <v>19</v>
      </c>
      <c r="S129" s="135">
        <v>21</v>
      </c>
      <c r="T129" s="18">
        <v>23</v>
      </c>
      <c r="U129" s="18">
        <v>22.142857142857142</v>
      </c>
      <c r="W129" s="133">
        <v>43</v>
      </c>
      <c r="X129" s="134">
        <v>68</v>
      </c>
      <c r="Y129" s="134">
        <v>54</v>
      </c>
      <c r="Z129" s="134">
        <v>39</v>
      </c>
      <c r="AA129" s="134">
        <v>40</v>
      </c>
      <c r="AB129" s="134">
        <v>41</v>
      </c>
      <c r="AC129" s="135">
        <v>40</v>
      </c>
      <c r="AD129" s="18">
        <v>48.8</v>
      </c>
      <c r="AE129" s="18">
        <v>46.428571428571431</v>
      </c>
      <c r="AF129" s="11"/>
      <c r="AG129" s="229">
        <v>0.58333333333333337</v>
      </c>
      <c r="AH129" s="133">
        <v>23</v>
      </c>
      <c r="AI129" s="134">
        <v>37</v>
      </c>
      <c r="AJ129" s="134">
        <v>27</v>
      </c>
      <c r="AK129" s="134">
        <v>20</v>
      </c>
      <c r="AL129" s="134">
        <v>22</v>
      </c>
      <c r="AM129" s="134">
        <v>22</v>
      </c>
      <c r="AN129" s="135">
        <v>19</v>
      </c>
      <c r="AO129" s="18">
        <v>25.8</v>
      </c>
      <c r="AP129" s="18">
        <v>24.285714285714299</v>
      </c>
      <c r="AR129" s="133">
        <v>20</v>
      </c>
      <c r="AS129" s="134">
        <v>31</v>
      </c>
      <c r="AT129" s="134">
        <v>27</v>
      </c>
      <c r="AU129" s="134">
        <v>19</v>
      </c>
      <c r="AV129" s="134">
        <v>18</v>
      </c>
      <c r="AW129" s="134">
        <v>19</v>
      </c>
      <c r="AX129" s="135">
        <v>21</v>
      </c>
      <c r="AY129" s="18">
        <v>23</v>
      </c>
      <c r="AZ129" s="18">
        <v>22.1428571428571</v>
      </c>
      <c r="BB129" s="5"/>
      <c r="BC129" s="5"/>
      <c r="BD129" s="5"/>
      <c r="BE129" s="5"/>
      <c r="BF129" s="5"/>
      <c r="BG129" s="5"/>
      <c r="BH129" s="5"/>
      <c r="BI129" s="207"/>
      <c r="BJ129" s="207"/>
    </row>
    <row r="130" spans="1:62" x14ac:dyDescent="0.35">
      <c r="A130" s="170"/>
      <c r="B130" s="229">
        <v>0.625</v>
      </c>
      <c r="C130" s="133">
        <v>23</v>
      </c>
      <c r="D130" s="134">
        <v>19</v>
      </c>
      <c r="E130" s="134">
        <v>31</v>
      </c>
      <c r="F130" s="134">
        <v>44</v>
      </c>
      <c r="G130" s="134">
        <v>47</v>
      </c>
      <c r="H130" s="134">
        <v>14</v>
      </c>
      <c r="I130" s="135">
        <v>6</v>
      </c>
      <c r="J130" s="18">
        <v>32.799999999999997</v>
      </c>
      <c r="K130" s="18">
        <v>26.285714285714285</v>
      </c>
      <c r="M130" s="133">
        <v>18</v>
      </c>
      <c r="N130" s="134">
        <v>31</v>
      </c>
      <c r="O130" s="134">
        <v>38</v>
      </c>
      <c r="P130" s="134">
        <v>41</v>
      </c>
      <c r="Q130" s="134">
        <v>39</v>
      </c>
      <c r="R130" s="134">
        <v>17</v>
      </c>
      <c r="S130" s="135">
        <v>12</v>
      </c>
      <c r="T130" s="18">
        <v>33.4</v>
      </c>
      <c r="U130" s="18">
        <v>28</v>
      </c>
      <c r="W130" s="133">
        <v>41</v>
      </c>
      <c r="X130" s="134">
        <v>50</v>
      </c>
      <c r="Y130" s="134">
        <v>69</v>
      </c>
      <c r="Z130" s="134">
        <v>85</v>
      </c>
      <c r="AA130" s="134">
        <v>86</v>
      </c>
      <c r="AB130" s="134">
        <v>31</v>
      </c>
      <c r="AC130" s="135">
        <v>18</v>
      </c>
      <c r="AD130" s="18">
        <v>66.2</v>
      </c>
      <c r="AE130" s="18">
        <v>54.285714285714285</v>
      </c>
      <c r="AF130" s="11"/>
      <c r="AG130" s="229">
        <v>0.625</v>
      </c>
      <c r="AH130" s="133">
        <v>23</v>
      </c>
      <c r="AI130" s="134">
        <v>19</v>
      </c>
      <c r="AJ130" s="134">
        <v>31</v>
      </c>
      <c r="AK130" s="134">
        <v>44</v>
      </c>
      <c r="AL130" s="134">
        <v>47</v>
      </c>
      <c r="AM130" s="134">
        <v>14</v>
      </c>
      <c r="AN130" s="135">
        <v>6</v>
      </c>
      <c r="AO130" s="18">
        <v>32.799999999999997</v>
      </c>
      <c r="AP130" s="18">
        <v>26.285714285714299</v>
      </c>
      <c r="AR130" s="133">
        <v>18</v>
      </c>
      <c r="AS130" s="134">
        <v>31</v>
      </c>
      <c r="AT130" s="134">
        <v>38</v>
      </c>
      <c r="AU130" s="134">
        <v>41</v>
      </c>
      <c r="AV130" s="134">
        <v>39</v>
      </c>
      <c r="AW130" s="134">
        <v>17</v>
      </c>
      <c r="AX130" s="135">
        <v>12</v>
      </c>
      <c r="AY130" s="18">
        <v>33.4</v>
      </c>
      <c r="AZ130" s="18">
        <v>28</v>
      </c>
      <c r="BB130" s="5"/>
      <c r="BC130" s="5"/>
      <c r="BD130" s="5"/>
      <c r="BE130" s="5"/>
      <c r="BF130" s="5"/>
      <c r="BG130" s="5"/>
      <c r="BH130" s="5"/>
      <c r="BI130" s="207"/>
      <c r="BJ130" s="207"/>
    </row>
    <row r="131" spans="1:62" x14ac:dyDescent="0.35">
      <c r="A131" s="170"/>
      <c r="B131" s="229">
        <v>0.66666700000000001</v>
      </c>
      <c r="C131" s="133">
        <v>30</v>
      </c>
      <c r="D131" s="134">
        <v>23</v>
      </c>
      <c r="E131" s="134">
        <v>21</v>
      </c>
      <c r="F131" s="134">
        <v>37</v>
      </c>
      <c r="G131" s="134">
        <v>36</v>
      </c>
      <c r="H131" s="134">
        <v>14</v>
      </c>
      <c r="I131" s="135">
        <v>17</v>
      </c>
      <c r="J131" s="18">
        <v>29.4</v>
      </c>
      <c r="K131" s="18">
        <v>25.428571428571427</v>
      </c>
      <c r="M131" s="133">
        <v>34</v>
      </c>
      <c r="N131" s="134">
        <v>52</v>
      </c>
      <c r="O131" s="134">
        <v>34</v>
      </c>
      <c r="P131" s="134">
        <v>36</v>
      </c>
      <c r="Q131" s="134">
        <v>39</v>
      </c>
      <c r="R131" s="134">
        <v>14</v>
      </c>
      <c r="S131" s="135">
        <v>7</v>
      </c>
      <c r="T131" s="18">
        <v>39</v>
      </c>
      <c r="U131" s="18">
        <v>30.857142857142858</v>
      </c>
      <c r="W131" s="133">
        <v>64</v>
      </c>
      <c r="X131" s="134">
        <v>75</v>
      </c>
      <c r="Y131" s="134">
        <v>55</v>
      </c>
      <c r="Z131" s="134">
        <v>73</v>
      </c>
      <c r="AA131" s="134">
        <v>75</v>
      </c>
      <c r="AB131" s="134">
        <v>28</v>
      </c>
      <c r="AC131" s="135">
        <v>24</v>
      </c>
      <c r="AD131" s="18">
        <v>68.400000000000006</v>
      </c>
      <c r="AE131" s="18">
        <v>56.285714285714285</v>
      </c>
      <c r="AF131" s="11"/>
      <c r="AG131" s="229">
        <v>0.66666700000000001</v>
      </c>
      <c r="AH131" s="133">
        <v>30</v>
      </c>
      <c r="AI131" s="134">
        <v>23</v>
      </c>
      <c r="AJ131" s="134">
        <v>21</v>
      </c>
      <c r="AK131" s="134">
        <v>37</v>
      </c>
      <c r="AL131" s="134">
        <v>36</v>
      </c>
      <c r="AM131" s="134">
        <v>14</v>
      </c>
      <c r="AN131" s="135">
        <v>17</v>
      </c>
      <c r="AO131" s="18">
        <v>29.4</v>
      </c>
      <c r="AP131" s="18">
        <v>25.428571428571399</v>
      </c>
      <c r="AR131" s="133">
        <v>34</v>
      </c>
      <c r="AS131" s="134">
        <v>52</v>
      </c>
      <c r="AT131" s="134">
        <v>34</v>
      </c>
      <c r="AU131" s="134">
        <v>36</v>
      </c>
      <c r="AV131" s="134">
        <v>39</v>
      </c>
      <c r="AW131" s="134">
        <v>14</v>
      </c>
      <c r="AX131" s="135">
        <v>7</v>
      </c>
      <c r="AY131" s="18">
        <v>39</v>
      </c>
      <c r="AZ131" s="18">
        <v>30.8571428571429</v>
      </c>
      <c r="BB131" s="5"/>
      <c r="BC131" s="5"/>
      <c r="BD131" s="5"/>
      <c r="BE131" s="5"/>
      <c r="BF131" s="5"/>
      <c r="BG131" s="5"/>
      <c r="BH131" s="5"/>
      <c r="BI131" s="207"/>
      <c r="BJ131" s="207"/>
    </row>
    <row r="132" spans="1:62" x14ac:dyDescent="0.35">
      <c r="A132" s="170"/>
      <c r="B132" s="229">
        <v>0.70833299999999999</v>
      </c>
      <c r="C132" s="133">
        <v>18</v>
      </c>
      <c r="D132" s="134">
        <v>20</v>
      </c>
      <c r="E132" s="134">
        <v>26</v>
      </c>
      <c r="F132" s="134">
        <v>22</v>
      </c>
      <c r="G132" s="134">
        <v>34</v>
      </c>
      <c r="H132" s="134">
        <v>8</v>
      </c>
      <c r="I132" s="135">
        <v>11</v>
      </c>
      <c r="J132" s="18">
        <v>24</v>
      </c>
      <c r="K132" s="18">
        <v>19.857142857142858</v>
      </c>
      <c r="M132" s="133">
        <v>26</v>
      </c>
      <c r="N132" s="134">
        <v>24</v>
      </c>
      <c r="O132" s="134">
        <v>27</v>
      </c>
      <c r="P132" s="134">
        <v>15</v>
      </c>
      <c r="Q132" s="134">
        <v>19</v>
      </c>
      <c r="R132" s="134">
        <v>10</v>
      </c>
      <c r="S132" s="135">
        <v>5</v>
      </c>
      <c r="T132" s="18">
        <v>22.2</v>
      </c>
      <c r="U132" s="18">
        <v>18</v>
      </c>
      <c r="W132" s="133">
        <v>44</v>
      </c>
      <c r="X132" s="134">
        <v>44</v>
      </c>
      <c r="Y132" s="134">
        <v>53</v>
      </c>
      <c r="Z132" s="134">
        <v>37</v>
      </c>
      <c r="AA132" s="134">
        <v>53</v>
      </c>
      <c r="AB132" s="134">
        <v>18</v>
      </c>
      <c r="AC132" s="135">
        <v>16</v>
      </c>
      <c r="AD132" s="18">
        <v>46.2</v>
      </c>
      <c r="AE132" s="18">
        <v>37.857142857142854</v>
      </c>
      <c r="AF132" s="11"/>
      <c r="AG132" s="229">
        <v>0.70833299999999999</v>
      </c>
      <c r="AH132" s="133">
        <v>18</v>
      </c>
      <c r="AI132" s="134">
        <v>20</v>
      </c>
      <c r="AJ132" s="134">
        <v>26</v>
      </c>
      <c r="AK132" s="134">
        <v>22</v>
      </c>
      <c r="AL132" s="134">
        <v>34</v>
      </c>
      <c r="AM132" s="134">
        <v>8</v>
      </c>
      <c r="AN132" s="135">
        <v>11</v>
      </c>
      <c r="AO132" s="18">
        <v>24</v>
      </c>
      <c r="AP132" s="18">
        <v>19.8571428571429</v>
      </c>
      <c r="AR132" s="133">
        <v>26</v>
      </c>
      <c r="AS132" s="134">
        <v>24</v>
      </c>
      <c r="AT132" s="134">
        <v>27</v>
      </c>
      <c r="AU132" s="134">
        <v>15</v>
      </c>
      <c r="AV132" s="134">
        <v>19</v>
      </c>
      <c r="AW132" s="134">
        <v>10</v>
      </c>
      <c r="AX132" s="135">
        <v>5</v>
      </c>
      <c r="AY132" s="18">
        <v>22.2</v>
      </c>
      <c r="AZ132" s="18">
        <v>18</v>
      </c>
      <c r="BB132" s="5"/>
      <c r="BC132" s="5"/>
      <c r="BD132" s="5"/>
      <c r="BE132" s="5"/>
      <c r="BF132" s="5"/>
      <c r="BG132" s="5"/>
      <c r="BH132" s="5"/>
      <c r="BI132" s="207"/>
      <c r="BJ132" s="207"/>
    </row>
    <row r="133" spans="1:62" x14ac:dyDescent="0.35">
      <c r="A133" s="170"/>
      <c r="B133" s="229">
        <v>0.75</v>
      </c>
      <c r="C133" s="133">
        <v>4</v>
      </c>
      <c r="D133" s="134">
        <v>13</v>
      </c>
      <c r="E133" s="134">
        <v>14</v>
      </c>
      <c r="F133" s="134">
        <v>11</v>
      </c>
      <c r="G133" s="134">
        <v>17</v>
      </c>
      <c r="H133" s="134">
        <v>41</v>
      </c>
      <c r="I133" s="135">
        <v>6</v>
      </c>
      <c r="J133" s="18">
        <v>11.8</v>
      </c>
      <c r="K133" s="18">
        <v>15.142857142857142</v>
      </c>
      <c r="M133" s="133">
        <v>2</v>
      </c>
      <c r="N133" s="134">
        <v>6</v>
      </c>
      <c r="O133" s="134">
        <v>15</v>
      </c>
      <c r="P133" s="134">
        <v>7</v>
      </c>
      <c r="Q133" s="134">
        <v>27</v>
      </c>
      <c r="R133" s="134">
        <v>10</v>
      </c>
      <c r="S133" s="135">
        <v>4</v>
      </c>
      <c r="T133" s="18">
        <v>11.4</v>
      </c>
      <c r="U133" s="18">
        <v>10.142857142857142</v>
      </c>
      <c r="W133" s="133">
        <v>6</v>
      </c>
      <c r="X133" s="134">
        <v>19</v>
      </c>
      <c r="Y133" s="134">
        <v>29</v>
      </c>
      <c r="Z133" s="134">
        <v>18</v>
      </c>
      <c r="AA133" s="134">
        <v>44</v>
      </c>
      <c r="AB133" s="134">
        <v>51</v>
      </c>
      <c r="AC133" s="135">
        <v>10</v>
      </c>
      <c r="AD133" s="18">
        <v>23.2</v>
      </c>
      <c r="AE133" s="18">
        <v>25.285714285714285</v>
      </c>
      <c r="AF133" s="11"/>
      <c r="AG133" s="229">
        <v>0.75</v>
      </c>
      <c r="AH133" s="133">
        <v>4</v>
      </c>
      <c r="AI133" s="134">
        <v>13</v>
      </c>
      <c r="AJ133" s="134">
        <v>14</v>
      </c>
      <c r="AK133" s="134">
        <v>11</v>
      </c>
      <c r="AL133" s="134">
        <v>17</v>
      </c>
      <c r="AM133" s="134">
        <v>41</v>
      </c>
      <c r="AN133" s="135">
        <v>6</v>
      </c>
      <c r="AO133" s="18">
        <v>11.8</v>
      </c>
      <c r="AP133" s="18">
        <v>15.1428571428571</v>
      </c>
      <c r="AR133" s="133">
        <v>2</v>
      </c>
      <c r="AS133" s="134">
        <v>6</v>
      </c>
      <c r="AT133" s="134">
        <v>15</v>
      </c>
      <c r="AU133" s="134">
        <v>7</v>
      </c>
      <c r="AV133" s="134">
        <v>27</v>
      </c>
      <c r="AW133" s="134">
        <v>10</v>
      </c>
      <c r="AX133" s="135">
        <v>4</v>
      </c>
      <c r="AY133" s="18">
        <v>11.4</v>
      </c>
      <c r="AZ133" s="18">
        <v>10.1428571428571</v>
      </c>
      <c r="BB133" s="5"/>
      <c r="BC133" s="5"/>
      <c r="BD133" s="5"/>
      <c r="BE133" s="5"/>
      <c r="BF133" s="5"/>
      <c r="BG133" s="5"/>
      <c r="BH133" s="5"/>
      <c r="BI133" s="207"/>
      <c r="BJ133" s="207"/>
    </row>
    <row r="134" spans="1:62" x14ac:dyDescent="0.35">
      <c r="A134" s="170"/>
      <c r="B134" s="229">
        <v>0.79166700000000001</v>
      </c>
      <c r="C134" s="133">
        <v>8</v>
      </c>
      <c r="D134" s="134">
        <v>17</v>
      </c>
      <c r="E134" s="134">
        <v>25</v>
      </c>
      <c r="F134" s="134">
        <v>6</v>
      </c>
      <c r="G134" s="134">
        <v>7</v>
      </c>
      <c r="H134" s="134">
        <v>15</v>
      </c>
      <c r="I134" s="135">
        <v>3</v>
      </c>
      <c r="J134" s="18">
        <v>12.6</v>
      </c>
      <c r="K134" s="18">
        <v>11.571428571428571</v>
      </c>
      <c r="M134" s="133">
        <v>7</v>
      </c>
      <c r="N134" s="134">
        <v>8</v>
      </c>
      <c r="O134" s="134">
        <v>5</v>
      </c>
      <c r="P134" s="134">
        <v>9</v>
      </c>
      <c r="Q134" s="134">
        <v>32</v>
      </c>
      <c r="R134" s="134">
        <v>12</v>
      </c>
      <c r="S134" s="135">
        <v>4</v>
      </c>
      <c r="T134" s="18">
        <v>12.2</v>
      </c>
      <c r="U134" s="18">
        <v>11</v>
      </c>
      <c r="W134" s="133">
        <v>15</v>
      </c>
      <c r="X134" s="134">
        <v>25</v>
      </c>
      <c r="Y134" s="134">
        <v>30</v>
      </c>
      <c r="Z134" s="134">
        <v>15</v>
      </c>
      <c r="AA134" s="134">
        <v>39</v>
      </c>
      <c r="AB134" s="134">
        <v>27</v>
      </c>
      <c r="AC134" s="135">
        <v>7</v>
      </c>
      <c r="AD134" s="18">
        <v>24.8</v>
      </c>
      <c r="AE134" s="18">
        <v>22.571428571428573</v>
      </c>
      <c r="AF134" s="11"/>
      <c r="AG134" s="229">
        <v>0.79166700000000001</v>
      </c>
      <c r="AH134" s="133">
        <v>8</v>
      </c>
      <c r="AI134" s="134">
        <v>17</v>
      </c>
      <c r="AJ134" s="134">
        <v>25</v>
      </c>
      <c r="AK134" s="134">
        <v>6</v>
      </c>
      <c r="AL134" s="134">
        <v>7</v>
      </c>
      <c r="AM134" s="134">
        <v>15</v>
      </c>
      <c r="AN134" s="135">
        <v>3</v>
      </c>
      <c r="AO134" s="18">
        <v>12.6</v>
      </c>
      <c r="AP134" s="18">
        <v>11.5714285714286</v>
      </c>
      <c r="AR134" s="133">
        <v>7</v>
      </c>
      <c r="AS134" s="134">
        <v>8</v>
      </c>
      <c r="AT134" s="134">
        <v>5</v>
      </c>
      <c r="AU134" s="134">
        <v>9</v>
      </c>
      <c r="AV134" s="134">
        <v>32</v>
      </c>
      <c r="AW134" s="134">
        <v>12</v>
      </c>
      <c r="AX134" s="135">
        <v>4</v>
      </c>
      <c r="AY134" s="18">
        <v>12.2</v>
      </c>
      <c r="AZ134" s="18">
        <v>11</v>
      </c>
      <c r="BB134" s="5"/>
      <c r="BC134" s="5"/>
      <c r="BD134" s="5"/>
      <c r="BE134" s="5"/>
      <c r="BF134" s="5"/>
      <c r="BG134" s="5"/>
      <c r="BH134" s="5"/>
      <c r="BI134" s="207"/>
      <c r="BJ134" s="207"/>
    </row>
    <row r="135" spans="1:62" x14ac:dyDescent="0.35">
      <c r="A135" s="170"/>
      <c r="B135" s="229">
        <v>0.83333299999999999</v>
      </c>
      <c r="C135" s="133">
        <v>3</v>
      </c>
      <c r="D135" s="134">
        <v>7</v>
      </c>
      <c r="E135" s="134">
        <v>5</v>
      </c>
      <c r="F135" s="134">
        <v>4</v>
      </c>
      <c r="G135" s="134">
        <v>7</v>
      </c>
      <c r="H135" s="134">
        <v>3</v>
      </c>
      <c r="I135" s="135">
        <v>2</v>
      </c>
      <c r="J135" s="18">
        <v>5.2</v>
      </c>
      <c r="K135" s="18">
        <v>4.4285714285714288</v>
      </c>
      <c r="M135" s="133">
        <v>4</v>
      </c>
      <c r="N135" s="134">
        <v>8</v>
      </c>
      <c r="O135" s="134">
        <v>3</v>
      </c>
      <c r="P135" s="134">
        <v>6</v>
      </c>
      <c r="Q135" s="134">
        <v>1</v>
      </c>
      <c r="R135" s="134">
        <v>3</v>
      </c>
      <c r="S135" s="135">
        <v>2</v>
      </c>
      <c r="T135" s="18">
        <v>4.4000000000000004</v>
      </c>
      <c r="U135" s="18">
        <v>3.8571428571428572</v>
      </c>
      <c r="W135" s="133">
        <v>7</v>
      </c>
      <c r="X135" s="134">
        <v>15</v>
      </c>
      <c r="Y135" s="134">
        <v>8</v>
      </c>
      <c r="Z135" s="134">
        <v>10</v>
      </c>
      <c r="AA135" s="134">
        <v>8</v>
      </c>
      <c r="AB135" s="134">
        <v>6</v>
      </c>
      <c r="AC135" s="135">
        <v>4</v>
      </c>
      <c r="AD135" s="18">
        <v>9.6</v>
      </c>
      <c r="AE135" s="18">
        <v>8.2857142857142865</v>
      </c>
      <c r="AF135" s="11"/>
      <c r="AG135" s="229">
        <v>0.83333299999999999</v>
      </c>
      <c r="AH135" s="133">
        <v>3</v>
      </c>
      <c r="AI135" s="134">
        <v>7</v>
      </c>
      <c r="AJ135" s="134">
        <v>5</v>
      </c>
      <c r="AK135" s="134">
        <v>4</v>
      </c>
      <c r="AL135" s="134">
        <v>7</v>
      </c>
      <c r="AM135" s="134">
        <v>3</v>
      </c>
      <c r="AN135" s="135">
        <v>2</v>
      </c>
      <c r="AO135" s="18">
        <v>5.2</v>
      </c>
      <c r="AP135" s="18">
        <v>4.4285714285714297</v>
      </c>
      <c r="AR135" s="133">
        <v>4</v>
      </c>
      <c r="AS135" s="134">
        <v>8</v>
      </c>
      <c r="AT135" s="134">
        <v>3</v>
      </c>
      <c r="AU135" s="134">
        <v>6</v>
      </c>
      <c r="AV135" s="134">
        <v>1</v>
      </c>
      <c r="AW135" s="134">
        <v>3</v>
      </c>
      <c r="AX135" s="135">
        <v>2</v>
      </c>
      <c r="AY135" s="18">
        <v>4.4000000000000004</v>
      </c>
      <c r="AZ135" s="18">
        <v>3.8571428571428599</v>
      </c>
      <c r="BB135" s="5"/>
      <c r="BC135" s="5"/>
      <c r="BD135" s="5"/>
      <c r="BE135" s="5"/>
      <c r="BF135" s="5"/>
      <c r="BG135" s="5"/>
      <c r="BH135" s="5"/>
      <c r="BI135" s="207"/>
      <c r="BJ135" s="207"/>
    </row>
    <row r="136" spans="1:62" x14ac:dyDescent="0.35">
      <c r="A136" s="170"/>
      <c r="B136" s="229">
        <v>0.875</v>
      </c>
      <c r="C136" s="133">
        <v>3</v>
      </c>
      <c r="D136" s="134">
        <v>5</v>
      </c>
      <c r="E136" s="134">
        <v>7</v>
      </c>
      <c r="F136" s="134">
        <v>4</v>
      </c>
      <c r="G136" s="134">
        <v>1</v>
      </c>
      <c r="H136" s="134">
        <v>5</v>
      </c>
      <c r="I136" s="135">
        <v>3</v>
      </c>
      <c r="J136" s="18">
        <v>4</v>
      </c>
      <c r="K136" s="18">
        <v>4</v>
      </c>
      <c r="M136" s="133">
        <v>1</v>
      </c>
      <c r="N136" s="134">
        <v>2</v>
      </c>
      <c r="O136" s="134">
        <v>21</v>
      </c>
      <c r="P136" s="134">
        <v>6</v>
      </c>
      <c r="Q136" s="134">
        <v>1</v>
      </c>
      <c r="R136" s="134">
        <v>22</v>
      </c>
      <c r="S136" s="135">
        <v>3</v>
      </c>
      <c r="T136" s="18">
        <v>6.2</v>
      </c>
      <c r="U136" s="18">
        <v>8</v>
      </c>
      <c r="W136" s="133">
        <v>4</v>
      </c>
      <c r="X136" s="134">
        <v>7</v>
      </c>
      <c r="Y136" s="134">
        <v>28</v>
      </c>
      <c r="Z136" s="134">
        <v>10</v>
      </c>
      <c r="AA136" s="134">
        <v>2</v>
      </c>
      <c r="AB136" s="134">
        <v>27</v>
      </c>
      <c r="AC136" s="135">
        <v>6</v>
      </c>
      <c r="AD136" s="18">
        <v>10.199999999999999</v>
      </c>
      <c r="AE136" s="18">
        <v>12</v>
      </c>
      <c r="AF136" s="11"/>
      <c r="AG136" s="229">
        <v>0.875</v>
      </c>
      <c r="AH136" s="133">
        <v>3</v>
      </c>
      <c r="AI136" s="134">
        <v>5</v>
      </c>
      <c r="AJ136" s="134">
        <v>7</v>
      </c>
      <c r="AK136" s="134">
        <v>4</v>
      </c>
      <c r="AL136" s="134">
        <v>1</v>
      </c>
      <c r="AM136" s="134">
        <v>5</v>
      </c>
      <c r="AN136" s="135">
        <v>3</v>
      </c>
      <c r="AO136" s="18">
        <v>4</v>
      </c>
      <c r="AP136" s="18">
        <v>4</v>
      </c>
      <c r="AR136" s="133">
        <v>1</v>
      </c>
      <c r="AS136" s="134">
        <v>2</v>
      </c>
      <c r="AT136" s="134">
        <v>21</v>
      </c>
      <c r="AU136" s="134">
        <v>6</v>
      </c>
      <c r="AV136" s="134">
        <v>1</v>
      </c>
      <c r="AW136" s="134">
        <v>22</v>
      </c>
      <c r="AX136" s="135">
        <v>3</v>
      </c>
      <c r="AY136" s="18">
        <v>6.2</v>
      </c>
      <c r="AZ136" s="18">
        <v>8</v>
      </c>
      <c r="BB136" s="5"/>
      <c r="BC136" s="5"/>
      <c r="BD136" s="5"/>
      <c r="BE136" s="5"/>
      <c r="BF136" s="5"/>
      <c r="BG136" s="5"/>
      <c r="BH136" s="5"/>
      <c r="BI136" s="207"/>
      <c r="BJ136" s="207"/>
    </row>
    <row r="137" spans="1:62" x14ac:dyDescent="0.35">
      <c r="A137" s="170"/>
      <c r="B137" s="229">
        <v>0.91666700000000001</v>
      </c>
      <c r="C137" s="133">
        <v>1</v>
      </c>
      <c r="D137" s="134">
        <v>3</v>
      </c>
      <c r="E137" s="134">
        <v>0</v>
      </c>
      <c r="F137" s="134">
        <v>3</v>
      </c>
      <c r="G137" s="134">
        <v>2</v>
      </c>
      <c r="H137" s="134">
        <v>6</v>
      </c>
      <c r="I137" s="135">
        <v>0</v>
      </c>
      <c r="J137" s="18">
        <v>1.8</v>
      </c>
      <c r="K137" s="18">
        <v>2.1428571428571428</v>
      </c>
      <c r="M137" s="133">
        <v>3</v>
      </c>
      <c r="N137" s="134">
        <v>18</v>
      </c>
      <c r="O137" s="134">
        <v>2</v>
      </c>
      <c r="P137" s="134">
        <v>0</v>
      </c>
      <c r="Q137" s="134">
        <v>2</v>
      </c>
      <c r="R137" s="134">
        <v>22</v>
      </c>
      <c r="S137" s="135">
        <v>1</v>
      </c>
      <c r="T137" s="18">
        <v>5</v>
      </c>
      <c r="U137" s="18">
        <v>6.8571428571428568</v>
      </c>
      <c r="W137" s="133">
        <v>4</v>
      </c>
      <c r="X137" s="134">
        <v>21</v>
      </c>
      <c r="Y137" s="134">
        <v>2</v>
      </c>
      <c r="Z137" s="134">
        <v>3</v>
      </c>
      <c r="AA137" s="134">
        <v>4</v>
      </c>
      <c r="AB137" s="134">
        <v>28</v>
      </c>
      <c r="AC137" s="135">
        <v>1</v>
      </c>
      <c r="AD137" s="18">
        <v>6.8</v>
      </c>
      <c r="AE137" s="18">
        <v>9</v>
      </c>
      <c r="AF137" s="11"/>
      <c r="AG137" s="229">
        <v>0.91666700000000001</v>
      </c>
      <c r="AH137" s="133">
        <v>1</v>
      </c>
      <c r="AI137" s="134">
        <v>3</v>
      </c>
      <c r="AJ137" s="134">
        <v>0</v>
      </c>
      <c r="AK137" s="134">
        <v>3</v>
      </c>
      <c r="AL137" s="134">
        <v>2</v>
      </c>
      <c r="AM137" s="134">
        <v>6</v>
      </c>
      <c r="AN137" s="135">
        <v>0</v>
      </c>
      <c r="AO137" s="18">
        <v>1.8</v>
      </c>
      <c r="AP137" s="18">
        <v>2.1428571428571401</v>
      </c>
      <c r="AR137" s="133">
        <v>3</v>
      </c>
      <c r="AS137" s="134">
        <v>18</v>
      </c>
      <c r="AT137" s="134">
        <v>2</v>
      </c>
      <c r="AU137" s="134">
        <v>0</v>
      </c>
      <c r="AV137" s="134">
        <v>2</v>
      </c>
      <c r="AW137" s="134">
        <v>22</v>
      </c>
      <c r="AX137" s="135">
        <v>1</v>
      </c>
      <c r="AY137" s="18">
        <v>5</v>
      </c>
      <c r="AZ137" s="18">
        <v>6.8571428571428603</v>
      </c>
      <c r="BB137" s="5"/>
      <c r="BC137" s="5"/>
      <c r="BD137" s="5"/>
      <c r="BE137" s="5"/>
      <c r="BF137" s="5"/>
      <c r="BG137" s="5"/>
      <c r="BH137" s="5"/>
      <c r="BI137" s="207"/>
      <c r="BJ137" s="207"/>
    </row>
    <row r="138" spans="1:62" x14ac:dyDescent="0.35">
      <c r="A138" s="170"/>
      <c r="B138" s="229">
        <v>0.95833299999999999</v>
      </c>
      <c r="C138" s="133">
        <v>0</v>
      </c>
      <c r="D138" s="134">
        <v>1</v>
      </c>
      <c r="E138" s="134">
        <v>0</v>
      </c>
      <c r="F138" s="134">
        <v>2</v>
      </c>
      <c r="G138" s="134">
        <v>2</v>
      </c>
      <c r="H138" s="134">
        <v>3</v>
      </c>
      <c r="I138" s="135">
        <v>0</v>
      </c>
      <c r="J138" s="18">
        <v>1</v>
      </c>
      <c r="K138" s="18">
        <v>1.1428571428571428</v>
      </c>
      <c r="M138" s="133">
        <v>0</v>
      </c>
      <c r="N138" s="134">
        <v>0</v>
      </c>
      <c r="O138" s="134">
        <v>1</v>
      </c>
      <c r="P138" s="134">
        <v>0</v>
      </c>
      <c r="Q138" s="134">
        <v>2</v>
      </c>
      <c r="R138" s="134">
        <v>0</v>
      </c>
      <c r="S138" s="135">
        <v>0</v>
      </c>
      <c r="T138" s="18">
        <v>0.6</v>
      </c>
      <c r="U138" s="18">
        <v>0.42857142857142855</v>
      </c>
      <c r="W138" s="133">
        <v>0</v>
      </c>
      <c r="X138" s="134">
        <v>1</v>
      </c>
      <c r="Y138" s="134">
        <v>1</v>
      </c>
      <c r="Z138" s="134">
        <v>2</v>
      </c>
      <c r="AA138" s="134">
        <v>4</v>
      </c>
      <c r="AB138" s="134">
        <v>3</v>
      </c>
      <c r="AC138" s="135">
        <v>0</v>
      </c>
      <c r="AD138" s="18">
        <v>1.6</v>
      </c>
      <c r="AE138" s="18">
        <v>1.5714285714285714</v>
      </c>
      <c r="AF138" s="11"/>
      <c r="AG138" s="229">
        <v>0.95833299999999999</v>
      </c>
      <c r="AH138" s="133">
        <v>0</v>
      </c>
      <c r="AI138" s="134">
        <v>1</v>
      </c>
      <c r="AJ138" s="134">
        <v>0</v>
      </c>
      <c r="AK138" s="134">
        <v>2</v>
      </c>
      <c r="AL138" s="134">
        <v>2</v>
      </c>
      <c r="AM138" s="134">
        <v>3</v>
      </c>
      <c r="AN138" s="135">
        <v>0</v>
      </c>
      <c r="AO138" s="18">
        <v>1</v>
      </c>
      <c r="AP138" s="18">
        <v>1.1428571428571399</v>
      </c>
      <c r="AR138" s="133">
        <v>0</v>
      </c>
      <c r="AS138" s="134">
        <v>0</v>
      </c>
      <c r="AT138" s="134">
        <v>1</v>
      </c>
      <c r="AU138" s="134">
        <v>0</v>
      </c>
      <c r="AV138" s="134">
        <v>2</v>
      </c>
      <c r="AW138" s="134">
        <v>0</v>
      </c>
      <c r="AX138" s="135">
        <v>0</v>
      </c>
      <c r="AY138" s="18">
        <v>0.6</v>
      </c>
      <c r="AZ138" s="18">
        <v>0.42857142857142899</v>
      </c>
      <c r="BB138" s="5"/>
      <c r="BC138" s="5"/>
      <c r="BD138" s="5"/>
      <c r="BE138" s="5"/>
      <c r="BF138" s="5"/>
      <c r="BG138" s="5"/>
      <c r="BH138" s="5"/>
      <c r="BI138" s="207"/>
      <c r="BJ138" s="207"/>
    </row>
    <row r="139" spans="1:62" x14ac:dyDescent="0.35">
      <c r="A139" s="170"/>
      <c r="B139" s="279" t="s">
        <v>35</v>
      </c>
      <c r="C139" s="280">
        <v>255</v>
      </c>
      <c r="D139" s="281">
        <v>303</v>
      </c>
      <c r="E139" s="281">
        <v>314</v>
      </c>
      <c r="F139" s="281">
        <v>337</v>
      </c>
      <c r="G139" s="281">
        <v>332</v>
      </c>
      <c r="H139" s="281">
        <v>223</v>
      </c>
      <c r="I139" s="282">
        <v>139</v>
      </c>
      <c r="J139" s="283">
        <v>308.2</v>
      </c>
      <c r="K139" s="283">
        <v>271.85714285714289</v>
      </c>
      <c r="L139" s="5"/>
      <c r="M139" s="280">
        <v>257</v>
      </c>
      <c r="N139" s="281">
        <v>313</v>
      </c>
      <c r="O139" s="281">
        <v>322</v>
      </c>
      <c r="P139" s="281">
        <v>313</v>
      </c>
      <c r="Q139" s="281">
        <v>316</v>
      </c>
      <c r="R139" s="281">
        <v>198</v>
      </c>
      <c r="S139" s="282">
        <v>123</v>
      </c>
      <c r="T139" s="283">
        <v>304.2</v>
      </c>
      <c r="U139" s="283">
        <v>263.14285714285717</v>
      </c>
      <c r="V139" s="5"/>
      <c r="W139" s="280">
        <v>512</v>
      </c>
      <c r="X139" s="281">
        <v>616</v>
      </c>
      <c r="Y139" s="281">
        <v>636</v>
      </c>
      <c r="Z139" s="281">
        <v>650</v>
      </c>
      <c r="AA139" s="281">
        <v>648</v>
      </c>
      <c r="AB139" s="281">
        <v>421</v>
      </c>
      <c r="AC139" s="282">
        <v>262</v>
      </c>
      <c r="AD139" s="283">
        <v>612.40000000000009</v>
      </c>
      <c r="AE139" s="283">
        <v>535</v>
      </c>
      <c r="AG139" s="279" t="s">
        <v>35</v>
      </c>
      <c r="AH139" s="280">
        <v>255</v>
      </c>
      <c r="AI139" s="281">
        <v>303</v>
      </c>
      <c r="AJ139" s="281">
        <v>314</v>
      </c>
      <c r="AK139" s="281">
        <v>337</v>
      </c>
      <c r="AL139" s="281">
        <v>332</v>
      </c>
      <c r="AM139" s="281">
        <v>223</v>
      </c>
      <c r="AN139" s="282">
        <v>139</v>
      </c>
      <c r="AO139" s="283">
        <v>308.2</v>
      </c>
      <c r="AP139" s="283">
        <v>271.857142857143</v>
      </c>
      <c r="AQ139" s="5"/>
      <c r="AR139" s="280">
        <v>257</v>
      </c>
      <c r="AS139" s="281">
        <v>313</v>
      </c>
      <c r="AT139" s="281">
        <v>322</v>
      </c>
      <c r="AU139" s="281">
        <v>313</v>
      </c>
      <c r="AV139" s="281">
        <v>316</v>
      </c>
      <c r="AW139" s="281">
        <v>198</v>
      </c>
      <c r="AX139" s="282">
        <v>123</v>
      </c>
      <c r="AY139" s="283">
        <v>304.2</v>
      </c>
      <c r="AZ139" s="283">
        <v>263.142857142857</v>
      </c>
      <c r="BA139" s="5"/>
      <c r="BB139" s="354"/>
      <c r="BC139" s="354"/>
      <c r="BD139" s="354"/>
      <c r="BE139" s="354"/>
      <c r="BF139" s="354"/>
      <c r="BG139" s="354"/>
      <c r="BH139" s="5"/>
      <c r="BI139" s="207"/>
      <c r="BJ139" s="207"/>
    </row>
    <row r="140" spans="1:62" x14ac:dyDescent="0.35">
      <c r="A140" s="170"/>
      <c r="B140" s="284" t="s">
        <v>36</v>
      </c>
      <c r="C140" s="285">
        <v>274</v>
      </c>
      <c r="D140" s="286">
        <v>339</v>
      </c>
      <c r="E140" s="286">
        <v>355</v>
      </c>
      <c r="F140" s="286">
        <v>356</v>
      </c>
      <c r="G140" s="286">
        <v>351</v>
      </c>
      <c r="H140" s="286">
        <v>247</v>
      </c>
      <c r="I140" s="287">
        <v>148</v>
      </c>
      <c r="J140" s="288">
        <v>335</v>
      </c>
      <c r="K140" s="288">
        <v>295.71428571428572</v>
      </c>
      <c r="L140" s="5"/>
      <c r="M140" s="285">
        <v>276</v>
      </c>
      <c r="N140" s="286">
        <v>338</v>
      </c>
      <c r="O140" s="286">
        <v>354</v>
      </c>
      <c r="P140" s="286">
        <v>337</v>
      </c>
      <c r="Q140" s="286">
        <v>351</v>
      </c>
      <c r="R140" s="286">
        <v>235</v>
      </c>
      <c r="S140" s="287">
        <v>133</v>
      </c>
      <c r="T140" s="288">
        <v>331.19999999999987</v>
      </c>
      <c r="U140" s="288">
        <v>289.14285714285711</v>
      </c>
      <c r="V140" s="5"/>
      <c r="W140" s="285">
        <v>550</v>
      </c>
      <c r="X140" s="286">
        <v>677</v>
      </c>
      <c r="Y140" s="286">
        <v>709</v>
      </c>
      <c r="Z140" s="286">
        <v>693</v>
      </c>
      <c r="AA140" s="286">
        <v>702</v>
      </c>
      <c r="AB140" s="286">
        <v>482</v>
      </c>
      <c r="AC140" s="287">
        <v>281</v>
      </c>
      <c r="AD140" s="288">
        <v>666.20000000000016</v>
      </c>
      <c r="AE140" s="288">
        <v>584.85714285714289</v>
      </c>
      <c r="AG140" s="284" t="s">
        <v>36</v>
      </c>
      <c r="AH140" s="285">
        <v>274</v>
      </c>
      <c r="AI140" s="286">
        <v>339</v>
      </c>
      <c r="AJ140" s="286">
        <v>355</v>
      </c>
      <c r="AK140" s="286">
        <v>356</v>
      </c>
      <c r="AL140" s="286">
        <v>351</v>
      </c>
      <c r="AM140" s="286">
        <v>247</v>
      </c>
      <c r="AN140" s="287">
        <v>148</v>
      </c>
      <c r="AO140" s="288">
        <v>335</v>
      </c>
      <c r="AP140" s="288">
        <v>295.71428571428601</v>
      </c>
      <c r="AQ140" s="5"/>
      <c r="AR140" s="285">
        <v>276</v>
      </c>
      <c r="AS140" s="286">
        <v>338</v>
      </c>
      <c r="AT140" s="286">
        <v>354</v>
      </c>
      <c r="AU140" s="286">
        <v>337</v>
      </c>
      <c r="AV140" s="286">
        <v>351</v>
      </c>
      <c r="AW140" s="286">
        <v>235</v>
      </c>
      <c r="AX140" s="287">
        <v>133</v>
      </c>
      <c r="AY140" s="288">
        <v>331.2</v>
      </c>
      <c r="AZ140" s="288">
        <v>289.142857142857</v>
      </c>
      <c r="BA140" s="5"/>
      <c r="BB140" s="5"/>
      <c r="BC140" s="5"/>
      <c r="BD140" s="5"/>
      <c r="BE140" s="5"/>
      <c r="BF140" s="5"/>
      <c r="BG140" s="5"/>
      <c r="BH140" s="5"/>
      <c r="BI140" s="207"/>
      <c r="BJ140" s="207"/>
    </row>
    <row r="141" spans="1:62" x14ac:dyDescent="0.35">
      <c r="A141" s="170"/>
      <c r="B141" s="289" t="s">
        <v>37</v>
      </c>
      <c r="C141" s="290">
        <v>275</v>
      </c>
      <c r="D141" s="291">
        <v>343</v>
      </c>
      <c r="E141" s="291">
        <v>355</v>
      </c>
      <c r="F141" s="291">
        <v>361</v>
      </c>
      <c r="G141" s="291">
        <v>355</v>
      </c>
      <c r="H141" s="291">
        <v>256</v>
      </c>
      <c r="I141" s="292">
        <v>148</v>
      </c>
      <c r="J141" s="293">
        <v>337.8</v>
      </c>
      <c r="K141" s="293">
        <v>299.00000000000006</v>
      </c>
      <c r="L141" s="5"/>
      <c r="M141" s="290">
        <v>279</v>
      </c>
      <c r="N141" s="291">
        <v>356</v>
      </c>
      <c r="O141" s="291">
        <v>357</v>
      </c>
      <c r="P141" s="291">
        <v>337</v>
      </c>
      <c r="Q141" s="291">
        <v>355</v>
      </c>
      <c r="R141" s="291">
        <v>257</v>
      </c>
      <c r="S141" s="292">
        <v>134</v>
      </c>
      <c r="T141" s="293">
        <v>336.7999999999999</v>
      </c>
      <c r="U141" s="293">
        <v>296.42857142857139</v>
      </c>
      <c r="V141" s="5"/>
      <c r="W141" s="290">
        <v>554</v>
      </c>
      <c r="X141" s="291">
        <v>699</v>
      </c>
      <c r="Y141" s="291">
        <v>712</v>
      </c>
      <c r="Z141" s="291">
        <v>698</v>
      </c>
      <c r="AA141" s="291">
        <v>710</v>
      </c>
      <c r="AB141" s="291">
        <v>513</v>
      </c>
      <c r="AC141" s="292">
        <v>282</v>
      </c>
      <c r="AD141" s="293">
        <v>674.60000000000014</v>
      </c>
      <c r="AE141" s="293">
        <v>595.42857142857144</v>
      </c>
      <c r="AG141" s="289" t="s">
        <v>37</v>
      </c>
      <c r="AH141" s="290">
        <v>275</v>
      </c>
      <c r="AI141" s="291">
        <v>343</v>
      </c>
      <c r="AJ141" s="291">
        <v>355</v>
      </c>
      <c r="AK141" s="291">
        <v>361</v>
      </c>
      <c r="AL141" s="291">
        <v>355</v>
      </c>
      <c r="AM141" s="291">
        <v>256</v>
      </c>
      <c r="AN141" s="292">
        <v>148</v>
      </c>
      <c r="AO141" s="293">
        <v>337.8</v>
      </c>
      <c r="AP141" s="293">
        <v>299</v>
      </c>
      <c r="AQ141" s="5"/>
      <c r="AR141" s="290">
        <v>279</v>
      </c>
      <c r="AS141" s="291">
        <v>356</v>
      </c>
      <c r="AT141" s="291">
        <v>357</v>
      </c>
      <c r="AU141" s="291">
        <v>337</v>
      </c>
      <c r="AV141" s="291">
        <v>355</v>
      </c>
      <c r="AW141" s="291">
        <v>257</v>
      </c>
      <c r="AX141" s="292">
        <v>134</v>
      </c>
      <c r="AY141" s="293">
        <v>336.8</v>
      </c>
      <c r="AZ141" s="293">
        <v>296.42857142857099</v>
      </c>
      <c r="BA141" s="5"/>
      <c r="BB141" s="5"/>
      <c r="BC141" s="5"/>
      <c r="BD141" s="5"/>
      <c r="BE141" s="5"/>
      <c r="BF141" s="5"/>
      <c r="BG141" s="5"/>
      <c r="BH141" s="5"/>
      <c r="BI141" s="207"/>
      <c r="BJ141" s="207"/>
    </row>
    <row r="142" spans="1:62" x14ac:dyDescent="0.35">
      <c r="A142" s="170"/>
      <c r="B142" s="294" t="s">
        <v>38</v>
      </c>
      <c r="C142" s="295">
        <v>278</v>
      </c>
      <c r="D142" s="296">
        <v>345</v>
      </c>
      <c r="E142" s="296">
        <v>355</v>
      </c>
      <c r="F142" s="296">
        <v>361</v>
      </c>
      <c r="G142" s="296">
        <v>355</v>
      </c>
      <c r="H142" s="296">
        <v>257</v>
      </c>
      <c r="I142" s="297">
        <v>151</v>
      </c>
      <c r="J142" s="298">
        <v>338.8</v>
      </c>
      <c r="K142" s="298">
        <v>300.28571428571433</v>
      </c>
      <c r="L142" s="5"/>
      <c r="M142" s="295">
        <v>283</v>
      </c>
      <c r="N142" s="296">
        <v>358</v>
      </c>
      <c r="O142" s="296">
        <v>358</v>
      </c>
      <c r="P142" s="296">
        <v>339</v>
      </c>
      <c r="Q142" s="296">
        <v>357</v>
      </c>
      <c r="R142" s="296">
        <v>258</v>
      </c>
      <c r="S142" s="297">
        <v>135</v>
      </c>
      <c r="T142" s="298">
        <v>338.99999999999994</v>
      </c>
      <c r="U142" s="298">
        <v>298.28571428571428</v>
      </c>
      <c r="V142" s="5"/>
      <c r="W142" s="295">
        <v>561</v>
      </c>
      <c r="X142" s="296">
        <v>703</v>
      </c>
      <c r="Y142" s="296">
        <v>713</v>
      </c>
      <c r="Z142" s="296">
        <v>700</v>
      </c>
      <c r="AA142" s="296">
        <v>712</v>
      </c>
      <c r="AB142" s="296">
        <v>515</v>
      </c>
      <c r="AC142" s="297">
        <v>286</v>
      </c>
      <c r="AD142" s="298">
        <v>677.80000000000007</v>
      </c>
      <c r="AE142" s="298">
        <v>598.57142857142867</v>
      </c>
      <c r="AG142" s="294" t="s">
        <v>38</v>
      </c>
      <c r="AH142" s="295">
        <v>278</v>
      </c>
      <c r="AI142" s="296">
        <v>345</v>
      </c>
      <c r="AJ142" s="296">
        <v>355</v>
      </c>
      <c r="AK142" s="296">
        <v>361</v>
      </c>
      <c r="AL142" s="296">
        <v>355</v>
      </c>
      <c r="AM142" s="296">
        <v>257</v>
      </c>
      <c r="AN142" s="297">
        <v>151</v>
      </c>
      <c r="AO142" s="298">
        <v>338.8</v>
      </c>
      <c r="AP142" s="298">
        <v>300.28571428571399</v>
      </c>
      <c r="AQ142" s="5"/>
      <c r="AR142" s="295">
        <v>283</v>
      </c>
      <c r="AS142" s="296">
        <v>358</v>
      </c>
      <c r="AT142" s="296">
        <v>358</v>
      </c>
      <c r="AU142" s="296">
        <v>339</v>
      </c>
      <c r="AV142" s="296">
        <v>357</v>
      </c>
      <c r="AW142" s="296">
        <v>258</v>
      </c>
      <c r="AX142" s="297">
        <v>135</v>
      </c>
      <c r="AY142" s="298">
        <v>339</v>
      </c>
      <c r="AZ142" s="298">
        <v>298.28571428571399</v>
      </c>
      <c r="BA142" s="5"/>
      <c r="BB142" s="5"/>
      <c r="BC142" s="5"/>
      <c r="BD142" s="5"/>
      <c r="BE142" s="5"/>
      <c r="BF142" s="5"/>
      <c r="BG142" s="5"/>
      <c r="BH142" s="5"/>
      <c r="BI142" s="207"/>
      <c r="BJ142" s="207"/>
    </row>
    <row r="143" spans="1:62" x14ac:dyDescent="0.35">
      <c r="A143" s="170"/>
      <c r="J143" s="7"/>
    </row>
    <row r="144" spans="1:62" x14ac:dyDescent="0.35">
      <c r="A144" s="171"/>
    </row>
    <row r="145" spans="1:44" x14ac:dyDescent="0.35">
      <c r="A145" s="171"/>
      <c r="D145" s="434" t="s">
        <v>53</v>
      </c>
      <c r="E145" s="435"/>
      <c r="F145" s="435"/>
      <c r="G145" s="435"/>
      <c r="H145" s="435"/>
      <c r="I145" s="435"/>
      <c r="J145" s="435"/>
      <c r="K145" s="435"/>
      <c r="L145" s="435"/>
      <c r="M145" s="435"/>
      <c r="N145" s="435"/>
      <c r="O145" s="436"/>
      <c r="R145" s="434" t="s">
        <v>54</v>
      </c>
      <c r="S145" s="435"/>
      <c r="T145" s="435"/>
      <c r="U145" s="435"/>
      <c r="V145" s="435"/>
      <c r="W145" s="435"/>
      <c r="X145" s="435"/>
      <c r="Y145" s="435"/>
      <c r="Z145" s="435"/>
      <c r="AA145" s="435"/>
      <c r="AB145" s="435"/>
      <c r="AC145" s="436"/>
      <c r="AF145" s="506" t="s">
        <v>84</v>
      </c>
      <c r="AG145" s="507"/>
      <c r="AH145" s="507"/>
      <c r="AI145" s="507"/>
      <c r="AJ145" s="507"/>
      <c r="AK145" s="507"/>
      <c r="AL145" s="507"/>
      <c r="AM145" s="507"/>
      <c r="AN145" s="507"/>
      <c r="AO145" s="507"/>
      <c r="AP145" s="507"/>
      <c r="AQ145" s="508"/>
      <c r="AR145" s="10"/>
    </row>
    <row r="146" spans="1:44" x14ac:dyDescent="0.35">
      <c r="A146" s="171"/>
      <c r="D146" s="509" t="s">
        <v>41</v>
      </c>
      <c r="E146" s="509"/>
      <c r="F146" s="509"/>
      <c r="G146" s="509"/>
      <c r="H146" s="509"/>
      <c r="I146" s="509"/>
      <c r="J146" s="509"/>
      <c r="K146" s="509"/>
      <c r="L146" s="509"/>
      <c r="M146" s="509"/>
      <c r="N146" s="509"/>
      <c r="O146" s="509"/>
      <c r="R146" s="509" t="s">
        <v>41</v>
      </c>
      <c r="S146" s="509"/>
      <c r="T146" s="509"/>
      <c r="U146" s="509"/>
      <c r="V146" s="509"/>
      <c r="W146" s="509"/>
      <c r="X146" s="509"/>
      <c r="Y146" s="509"/>
      <c r="Z146" s="509"/>
      <c r="AA146" s="509"/>
      <c r="AB146" s="509"/>
      <c r="AC146" s="509"/>
      <c r="AF146" s="509" t="s">
        <v>41</v>
      </c>
      <c r="AG146" s="509"/>
      <c r="AH146" s="509"/>
      <c r="AI146" s="509"/>
      <c r="AJ146" s="509"/>
      <c r="AK146" s="509"/>
      <c r="AL146" s="509"/>
      <c r="AM146" s="509"/>
      <c r="AN146" s="509"/>
      <c r="AO146" s="509"/>
      <c r="AP146" s="509"/>
      <c r="AQ146" s="509"/>
      <c r="AR146" s="10"/>
    </row>
    <row r="147" spans="1:44" x14ac:dyDescent="0.35">
      <c r="A147" s="171"/>
      <c r="C147" s="139" t="s">
        <v>4</v>
      </c>
      <c r="D147" s="178">
        <v>1</v>
      </c>
      <c r="E147" s="179">
        <v>2</v>
      </c>
      <c r="F147" s="179">
        <v>3</v>
      </c>
      <c r="G147" s="178">
        <v>4</v>
      </c>
      <c r="H147" s="178">
        <v>5</v>
      </c>
      <c r="I147" s="178">
        <v>6</v>
      </c>
      <c r="J147" s="178">
        <v>7</v>
      </c>
      <c r="K147" s="178">
        <v>8</v>
      </c>
      <c r="L147" s="178">
        <v>9</v>
      </c>
      <c r="M147" s="178">
        <v>10</v>
      </c>
      <c r="N147" s="178">
        <v>11</v>
      </c>
      <c r="O147" s="180">
        <v>12</v>
      </c>
      <c r="Q147" s="139" t="s">
        <v>4</v>
      </c>
      <c r="R147" s="178">
        <v>1</v>
      </c>
      <c r="S147" s="179">
        <v>2</v>
      </c>
      <c r="T147" s="179">
        <v>3</v>
      </c>
      <c r="U147" s="178">
        <v>4</v>
      </c>
      <c r="V147" s="178">
        <v>5</v>
      </c>
      <c r="W147" s="178">
        <v>6</v>
      </c>
      <c r="X147" s="178">
        <v>7</v>
      </c>
      <c r="Y147" s="178">
        <v>8</v>
      </c>
      <c r="Z147" s="178">
        <v>9</v>
      </c>
      <c r="AA147" s="178">
        <v>10</v>
      </c>
      <c r="AB147" s="178">
        <v>11</v>
      </c>
      <c r="AC147" s="180">
        <v>12</v>
      </c>
      <c r="AE147" s="139" t="s">
        <v>4</v>
      </c>
      <c r="AF147" s="178">
        <v>1</v>
      </c>
      <c r="AG147" s="179">
        <v>2</v>
      </c>
      <c r="AH147" s="179">
        <v>3</v>
      </c>
      <c r="AI147" s="178">
        <v>4</v>
      </c>
      <c r="AJ147" s="178">
        <v>5</v>
      </c>
      <c r="AK147" s="178">
        <v>6</v>
      </c>
      <c r="AL147" s="178">
        <v>7</v>
      </c>
      <c r="AM147" s="178">
        <v>8</v>
      </c>
      <c r="AN147" s="178">
        <v>9</v>
      </c>
      <c r="AO147" s="178">
        <v>10</v>
      </c>
      <c r="AP147" s="178">
        <v>11</v>
      </c>
      <c r="AQ147" s="180">
        <v>12</v>
      </c>
      <c r="AR147" s="10"/>
    </row>
    <row r="148" spans="1:44" x14ac:dyDescent="0.35">
      <c r="A148" s="171"/>
      <c r="B148" s="177" t="s">
        <v>8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81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181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181"/>
      <c r="AR148" s="10"/>
    </row>
    <row r="149" spans="1:44" x14ac:dyDescent="0.35">
      <c r="A149" s="171">
        <v>1</v>
      </c>
      <c r="B149" s="228">
        <v>0</v>
      </c>
      <c r="C149" s="140">
        <v>0</v>
      </c>
      <c r="D149" s="245">
        <v>0</v>
      </c>
      <c r="E149" s="141">
        <v>0</v>
      </c>
      <c r="F149" s="141">
        <v>0</v>
      </c>
      <c r="G149" s="141">
        <v>0</v>
      </c>
      <c r="H149" s="141">
        <v>0</v>
      </c>
      <c r="I149" s="141">
        <v>0</v>
      </c>
      <c r="J149" s="141">
        <v>0</v>
      </c>
      <c r="K149" s="141">
        <v>0</v>
      </c>
      <c r="L149" s="141">
        <v>0</v>
      </c>
      <c r="M149" s="141">
        <v>0</v>
      </c>
      <c r="N149" s="141">
        <v>0</v>
      </c>
      <c r="O149" s="246">
        <v>0</v>
      </c>
      <c r="Q149" s="140">
        <v>0</v>
      </c>
      <c r="R149" s="245">
        <v>0</v>
      </c>
      <c r="S149" s="141">
        <v>0</v>
      </c>
      <c r="T149" s="141">
        <v>0</v>
      </c>
      <c r="U149" s="141">
        <v>0</v>
      </c>
      <c r="V149" s="141">
        <v>0</v>
      </c>
      <c r="W149" s="141">
        <v>0</v>
      </c>
      <c r="X149" s="141">
        <v>0</v>
      </c>
      <c r="Y149" s="141">
        <v>0</v>
      </c>
      <c r="Z149" s="141">
        <v>0</v>
      </c>
      <c r="AA149" s="141">
        <v>0</v>
      </c>
      <c r="AB149" s="141">
        <v>0</v>
      </c>
      <c r="AC149" s="246">
        <v>0</v>
      </c>
      <c r="AE149" s="140">
        <v>0</v>
      </c>
      <c r="AF149" s="141">
        <v>0</v>
      </c>
      <c r="AG149" s="142">
        <v>0</v>
      </c>
      <c r="AH149" s="142">
        <v>0</v>
      </c>
      <c r="AI149" s="142">
        <v>0</v>
      </c>
      <c r="AJ149" s="142">
        <v>0</v>
      </c>
      <c r="AK149" s="142">
        <v>0</v>
      </c>
      <c r="AL149" s="142">
        <v>0</v>
      </c>
      <c r="AM149" s="142">
        <v>0</v>
      </c>
      <c r="AN149" s="142">
        <v>0</v>
      </c>
      <c r="AO149" s="142">
        <v>0</v>
      </c>
      <c r="AP149" s="142">
        <v>0</v>
      </c>
      <c r="AQ149" s="143">
        <v>0</v>
      </c>
      <c r="AR149" s="10"/>
    </row>
    <row r="150" spans="1:44" x14ac:dyDescent="0.35">
      <c r="A150" s="171">
        <v>1</v>
      </c>
      <c r="B150" s="228">
        <v>1.0416999999999999E-2</v>
      </c>
      <c r="C150" s="144">
        <v>0</v>
      </c>
      <c r="D150" s="247">
        <v>0</v>
      </c>
      <c r="E150" s="146">
        <v>0</v>
      </c>
      <c r="F150" s="146">
        <v>0</v>
      </c>
      <c r="G150" s="146">
        <v>0</v>
      </c>
      <c r="H150" s="146">
        <v>0</v>
      </c>
      <c r="I150" s="146">
        <v>0</v>
      </c>
      <c r="J150" s="146">
        <v>0</v>
      </c>
      <c r="K150" s="146">
        <v>0</v>
      </c>
      <c r="L150" s="146">
        <v>0</v>
      </c>
      <c r="M150" s="146">
        <v>0</v>
      </c>
      <c r="N150" s="146">
        <v>0</v>
      </c>
      <c r="O150" s="248">
        <v>0</v>
      </c>
      <c r="Q150" s="144">
        <v>0</v>
      </c>
      <c r="R150" s="247">
        <v>0</v>
      </c>
      <c r="S150" s="146">
        <v>0</v>
      </c>
      <c r="T150" s="146">
        <v>0</v>
      </c>
      <c r="U150" s="146">
        <v>0</v>
      </c>
      <c r="V150" s="146">
        <v>0</v>
      </c>
      <c r="W150" s="146">
        <v>0</v>
      </c>
      <c r="X150" s="146">
        <v>0</v>
      </c>
      <c r="Y150" s="146">
        <v>0</v>
      </c>
      <c r="Z150" s="146">
        <v>0</v>
      </c>
      <c r="AA150" s="146">
        <v>0</v>
      </c>
      <c r="AB150" s="146">
        <v>0</v>
      </c>
      <c r="AC150" s="248">
        <v>0</v>
      </c>
      <c r="AE150" s="144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145">
        <v>0</v>
      </c>
      <c r="AR150" s="10"/>
    </row>
    <row r="151" spans="1:44" x14ac:dyDescent="0.35">
      <c r="A151" s="171">
        <v>1</v>
      </c>
      <c r="B151" s="228">
        <v>2.0833000000000001E-2</v>
      </c>
      <c r="C151" s="144">
        <v>0</v>
      </c>
      <c r="D151" s="247">
        <v>0</v>
      </c>
      <c r="E151" s="146">
        <v>0</v>
      </c>
      <c r="F151" s="146">
        <v>0</v>
      </c>
      <c r="G151" s="146">
        <v>0</v>
      </c>
      <c r="H151" s="146">
        <v>0</v>
      </c>
      <c r="I151" s="146">
        <v>0</v>
      </c>
      <c r="J151" s="146">
        <v>0</v>
      </c>
      <c r="K151" s="146">
        <v>0</v>
      </c>
      <c r="L151" s="146">
        <v>0</v>
      </c>
      <c r="M151" s="146">
        <v>0</v>
      </c>
      <c r="N151" s="146">
        <v>0</v>
      </c>
      <c r="O151" s="248">
        <v>0</v>
      </c>
      <c r="Q151" s="144">
        <v>0</v>
      </c>
      <c r="R151" s="247">
        <v>0</v>
      </c>
      <c r="S151" s="146">
        <v>0</v>
      </c>
      <c r="T151" s="146">
        <v>0</v>
      </c>
      <c r="U151" s="146">
        <v>0</v>
      </c>
      <c r="V151" s="146">
        <v>0</v>
      </c>
      <c r="W151" s="146">
        <v>0</v>
      </c>
      <c r="X151" s="146">
        <v>0</v>
      </c>
      <c r="Y151" s="146">
        <v>0</v>
      </c>
      <c r="Z151" s="146">
        <v>0</v>
      </c>
      <c r="AA151" s="146">
        <v>0</v>
      </c>
      <c r="AB151" s="146">
        <v>0</v>
      </c>
      <c r="AC151" s="248">
        <v>0</v>
      </c>
      <c r="AE151" s="144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145">
        <v>0</v>
      </c>
      <c r="AR151" s="10"/>
    </row>
    <row r="152" spans="1:44" x14ac:dyDescent="0.35">
      <c r="A152" s="171">
        <v>1</v>
      </c>
      <c r="B152" s="228">
        <v>3.125E-2</v>
      </c>
      <c r="C152" s="144">
        <v>0</v>
      </c>
      <c r="D152" s="247">
        <v>0</v>
      </c>
      <c r="E152" s="146">
        <v>0</v>
      </c>
      <c r="F152" s="146">
        <v>0</v>
      </c>
      <c r="G152" s="146">
        <v>0</v>
      </c>
      <c r="H152" s="146">
        <v>0</v>
      </c>
      <c r="I152" s="146">
        <v>0</v>
      </c>
      <c r="J152" s="146">
        <v>0</v>
      </c>
      <c r="K152" s="146">
        <v>0</v>
      </c>
      <c r="L152" s="146">
        <v>0</v>
      </c>
      <c r="M152" s="146">
        <v>0</v>
      </c>
      <c r="N152" s="146">
        <v>0</v>
      </c>
      <c r="O152" s="248">
        <v>0</v>
      </c>
      <c r="Q152" s="144">
        <v>0</v>
      </c>
      <c r="R152" s="247">
        <v>0</v>
      </c>
      <c r="S152" s="146">
        <v>0</v>
      </c>
      <c r="T152" s="146">
        <v>0</v>
      </c>
      <c r="U152" s="146">
        <v>0</v>
      </c>
      <c r="V152" s="146">
        <v>0</v>
      </c>
      <c r="W152" s="146">
        <v>0</v>
      </c>
      <c r="X152" s="146">
        <v>0</v>
      </c>
      <c r="Y152" s="146">
        <v>0</v>
      </c>
      <c r="Z152" s="146">
        <v>0</v>
      </c>
      <c r="AA152" s="146">
        <v>0</v>
      </c>
      <c r="AB152" s="146">
        <v>0</v>
      </c>
      <c r="AC152" s="248">
        <v>0</v>
      </c>
      <c r="AE152" s="144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145">
        <v>0</v>
      </c>
      <c r="AR152" s="10"/>
    </row>
    <row r="153" spans="1:44" x14ac:dyDescent="0.35">
      <c r="A153" s="171">
        <v>1</v>
      </c>
      <c r="B153" s="228">
        <v>4.1667000000000003E-2</v>
      </c>
      <c r="C153" s="144">
        <v>0</v>
      </c>
      <c r="D153" s="247">
        <v>0</v>
      </c>
      <c r="E153" s="146">
        <v>0</v>
      </c>
      <c r="F153" s="146">
        <v>0</v>
      </c>
      <c r="G153" s="146">
        <v>0</v>
      </c>
      <c r="H153" s="146">
        <v>0</v>
      </c>
      <c r="I153" s="146">
        <v>0</v>
      </c>
      <c r="J153" s="146">
        <v>0</v>
      </c>
      <c r="K153" s="146">
        <v>0</v>
      </c>
      <c r="L153" s="146">
        <v>0</v>
      </c>
      <c r="M153" s="146">
        <v>0</v>
      </c>
      <c r="N153" s="146">
        <v>0</v>
      </c>
      <c r="O153" s="248">
        <v>0</v>
      </c>
      <c r="Q153" s="144">
        <v>0</v>
      </c>
      <c r="R153" s="247">
        <v>0</v>
      </c>
      <c r="S153" s="146">
        <v>0</v>
      </c>
      <c r="T153" s="146">
        <v>0</v>
      </c>
      <c r="U153" s="146">
        <v>0</v>
      </c>
      <c r="V153" s="146">
        <v>0</v>
      </c>
      <c r="W153" s="146">
        <v>0</v>
      </c>
      <c r="X153" s="146">
        <v>0</v>
      </c>
      <c r="Y153" s="146">
        <v>0</v>
      </c>
      <c r="Z153" s="146">
        <v>0</v>
      </c>
      <c r="AA153" s="146">
        <v>0</v>
      </c>
      <c r="AB153" s="146">
        <v>0</v>
      </c>
      <c r="AC153" s="248">
        <v>0</v>
      </c>
      <c r="AE153" s="144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145">
        <v>0</v>
      </c>
      <c r="AR153" s="10"/>
    </row>
    <row r="154" spans="1:44" x14ac:dyDescent="0.35">
      <c r="A154" s="171">
        <v>1</v>
      </c>
      <c r="B154" s="228">
        <v>5.2082999999999997E-2</v>
      </c>
      <c r="C154" s="144">
        <v>0</v>
      </c>
      <c r="D154" s="247">
        <v>0</v>
      </c>
      <c r="E154" s="146">
        <v>0</v>
      </c>
      <c r="F154" s="146">
        <v>0</v>
      </c>
      <c r="G154" s="146">
        <v>0</v>
      </c>
      <c r="H154" s="146">
        <v>0</v>
      </c>
      <c r="I154" s="146">
        <v>0</v>
      </c>
      <c r="J154" s="146">
        <v>0</v>
      </c>
      <c r="K154" s="146">
        <v>0</v>
      </c>
      <c r="L154" s="146">
        <v>0</v>
      </c>
      <c r="M154" s="146">
        <v>0</v>
      </c>
      <c r="N154" s="146">
        <v>0</v>
      </c>
      <c r="O154" s="248">
        <v>0</v>
      </c>
      <c r="Q154" s="144">
        <v>0</v>
      </c>
      <c r="R154" s="247">
        <v>0</v>
      </c>
      <c r="S154" s="146">
        <v>0</v>
      </c>
      <c r="T154" s="146">
        <v>0</v>
      </c>
      <c r="U154" s="146">
        <v>0</v>
      </c>
      <c r="V154" s="146">
        <v>0</v>
      </c>
      <c r="W154" s="146">
        <v>0</v>
      </c>
      <c r="X154" s="146">
        <v>0</v>
      </c>
      <c r="Y154" s="146">
        <v>0</v>
      </c>
      <c r="Z154" s="146">
        <v>0</v>
      </c>
      <c r="AA154" s="146">
        <v>0</v>
      </c>
      <c r="AB154" s="146">
        <v>0</v>
      </c>
      <c r="AC154" s="248">
        <v>0</v>
      </c>
      <c r="AE154" s="144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145">
        <v>0</v>
      </c>
      <c r="AR154" s="10"/>
    </row>
    <row r="155" spans="1:44" x14ac:dyDescent="0.35">
      <c r="A155" s="171">
        <v>1</v>
      </c>
      <c r="B155" s="228">
        <v>6.25E-2</v>
      </c>
      <c r="C155" s="144">
        <v>0</v>
      </c>
      <c r="D155" s="247">
        <v>0</v>
      </c>
      <c r="E155" s="146">
        <v>0</v>
      </c>
      <c r="F155" s="146">
        <v>0</v>
      </c>
      <c r="G155" s="146">
        <v>0</v>
      </c>
      <c r="H155" s="146">
        <v>0</v>
      </c>
      <c r="I155" s="146">
        <v>0</v>
      </c>
      <c r="J155" s="146">
        <v>0</v>
      </c>
      <c r="K155" s="146">
        <v>0</v>
      </c>
      <c r="L155" s="146">
        <v>0</v>
      </c>
      <c r="M155" s="146">
        <v>0</v>
      </c>
      <c r="N155" s="146">
        <v>0</v>
      </c>
      <c r="O155" s="248">
        <v>0</v>
      </c>
      <c r="Q155" s="144">
        <v>0</v>
      </c>
      <c r="R155" s="247">
        <v>0</v>
      </c>
      <c r="S155" s="146">
        <v>0</v>
      </c>
      <c r="T155" s="146">
        <v>0</v>
      </c>
      <c r="U155" s="146">
        <v>0</v>
      </c>
      <c r="V155" s="146">
        <v>0</v>
      </c>
      <c r="W155" s="146">
        <v>0</v>
      </c>
      <c r="X155" s="146">
        <v>0</v>
      </c>
      <c r="Y155" s="146">
        <v>0</v>
      </c>
      <c r="Z155" s="146">
        <v>0</v>
      </c>
      <c r="AA155" s="146">
        <v>0</v>
      </c>
      <c r="AB155" s="146">
        <v>0</v>
      </c>
      <c r="AC155" s="248">
        <v>0</v>
      </c>
      <c r="AE155" s="144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145">
        <v>0</v>
      </c>
      <c r="AR155" s="10"/>
    </row>
    <row r="156" spans="1:44" x14ac:dyDescent="0.35">
      <c r="A156" s="171">
        <v>1</v>
      </c>
      <c r="B156" s="228">
        <v>7.2916999999999996E-2</v>
      </c>
      <c r="C156" s="144">
        <v>0</v>
      </c>
      <c r="D156" s="247">
        <v>0</v>
      </c>
      <c r="E156" s="146">
        <v>0</v>
      </c>
      <c r="F156" s="146">
        <v>0</v>
      </c>
      <c r="G156" s="146">
        <v>0</v>
      </c>
      <c r="H156" s="146">
        <v>0</v>
      </c>
      <c r="I156" s="146">
        <v>0</v>
      </c>
      <c r="J156" s="146">
        <v>0</v>
      </c>
      <c r="K156" s="146">
        <v>0</v>
      </c>
      <c r="L156" s="146">
        <v>0</v>
      </c>
      <c r="M156" s="146">
        <v>0</v>
      </c>
      <c r="N156" s="146">
        <v>0</v>
      </c>
      <c r="O156" s="248">
        <v>0</v>
      </c>
      <c r="Q156" s="144">
        <v>0</v>
      </c>
      <c r="R156" s="247">
        <v>0</v>
      </c>
      <c r="S156" s="146">
        <v>0</v>
      </c>
      <c r="T156" s="146">
        <v>0</v>
      </c>
      <c r="U156" s="146">
        <v>0</v>
      </c>
      <c r="V156" s="146">
        <v>0</v>
      </c>
      <c r="W156" s="146">
        <v>0</v>
      </c>
      <c r="X156" s="146">
        <v>0</v>
      </c>
      <c r="Y156" s="146">
        <v>0</v>
      </c>
      <c r="Z156" s="146">
        <v>0</v>
      </c>
      <c r="AA156" s="146">
        <v>0</v>
      </c>
      <c r="AB156" s="146">
        <v>0</v>
      </c>
      <c r="AC156" s="248">
        <v>0</v>
      </c>
      <c r="AE156" s="144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145">
        <v>0</v>
      </c>
      <c r="AR156" s="10"/>
    </row>
    <row r="157" spans="1:44" x14ac:dyDescent="0.35">
      <c r="A157" s="171">
        <v>1</v>
      </c>
      <c r="B157" s="228">
        <v>8.3333000000000004E-2</v>
      </c>
      <c r="C157" s="144">
        <v>0</v>
      </c>
      <c r="D157" s="247">
        <v>0</v>
      </c>
      <c r="E157" s="146">
        <v>0</v>
      </c>
      <c r="F157" s="146">
        <v>0</v>
      </c>
      <c r="G157" s="146">
        <v>0</v>
      </c>
      <c r="H157" s="146">
        <v>0</v>
      </c>
      <c r="I157" s="146">
        <v>0</v>
      </c>
      <c r="J157" s="146">
        <v>0</v>
      </c>
      <c r="K157" s="146">
        <v>0</v>
      </c>
      <c r="L157" s="146">
        <v>0</v>
      </c>
      <c r="M157" s="146">
        <v>0</v>
      </c>
      <c r="N157" s="146">
        <v>0</v>
      </c>
      <c r="O157" s="248">
        <v>0</v>
      </c>
      <c r="Q157" s="144">
        <v>0</v>
      </c>
      <c r="R157" s="247">
        <v>0</v>
      </c>
      <c r="S157" s="146">
        <v>0</v>
      </c>
      <c r="T157" s="146">
        <v>0</v>
      </c>
      <c r="U157" s="146">
        <v>0</v>
      </c>
      <c r="V157" s="146">
        <v>0</v>
      </c>
      <c r="W157" s="146">
        <v>0</v>
      </c>
      <c r="X157" s="146">
        <v>0</v>
      </c>
      <c r="Y157" s="146">
        <v>0</v>
      </c>
      <c r="Z157" s="146">
        <v>0</v>
      </c>
      <c r="AA157" s="146">
        <v>0</v>
      </c>
      <c r="AB157" s="146">
        <v>0</v>
      </c>
      <c r="AC157" s="248">
        <v>0</v>
      </c>
      <c r="AE157" s="144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145">
        <v>0</v>
      </c>
      <c r="AR157" s="10"/>
    </row>
    <row r="158" spans="1:44" x14ac:dyDescent="0.35">
      <c r="A158" s="171">
        <v>1</v>
      </c>
      <c r="B158" s="228">
        <v>9.375E-2</v>
      </c>
      <c r="C158" s="144">
        <v>0</v>
      </c>
      <c r="D158" s="247">
        <v>0</v>
      </c>
      <c r="E158" s="146">
        <v>0</v>
      </c>
      <c r="F158" s="146">
        <v>0</v>
      </c>
      <c r="G158" s="146">
        <v>0</v>
      </c>
      <c r="H158" s="146">
        <v>0</v>
      </c>
      <c r="I158" s="146">
        <v>0</v>
      </c>
      <c r="J158" s="146">
        <v>0</v>
      </c>
      <c r="K158" s="146">
        <v>0</v>
      </c>
      <c r="L158" s="146">
        <v>0</v>
      </c>
      <c r="M158" s="146">
        <v>0</v>
      </c>
      <c r="N158" s="146">
        <v>0</v>
      </c>
      <c r="O158" s="248">
        <v>0</v>
      </c>
      <c r="Q158" s="144">
        <v>0</v>
      </c>
      <c r="R158" s="247">
        <v>0</v>
      </c>
      <c r="S158" s="146">
        <v>0</v>
      </c>
      <c r="T158" s="146">
        <v>0</v>
      </c>
      <c r="U158" s="146">
        <v>0</v>
      </c>
      <c r="V158" s="146">
        <v>0</v>
      </c>
      <c r="W158" s="146">
        <v>0</v>
      </c>
      <c r="X158" s="146">
        <v>0</v>
      </c>
      <c r="Y158" s="146">
        <v>0</v>
      </c>
      <c r="Z158" s="146">
        <v>0</v>
      </c>
      <c r="AA158" s="146">
        <v>0</v>
      </c>
      <c r="AB158" s="146">
        <v>0</v>
      </c>
      <c r="AC158" s="248">
        <v>0</v>
      </c>
      <c r="AE158" s="144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145">
        <v>0</v>
      </c>
    </row>
    <row r="159" spans="1:44" x14ac:dyDescent="0.35">
      <c r="A159" s="171">
        <v>1</v>
      </c>
      <c r="B159" s="228">
        <v>0.104167</v>
      </c>
      <c r="C159" s="144">
        <v>0</v>
      </c>
      <c r="D159" s="247">
        <v>0</v>
      </c>
      <c r="E159" s="146">
        <v>0</v>
      </c>
      <c r="F159" s="146">
        <v>0</v>
      </c>
      <c r="G159" s="146">
        <v>0</v>
      </c>
      <c r="H159" s="146">
        <v>0</v>
      </c>
      <c r="I159" s="146">
        <v>0</v>
      </c>
      <c r="J159" s="146">
        <v>0</v>
      </c>
      <c r="K159" s="146">
        <v>0</v>
      </c>
      <c r="L159" s="146">
        <v>0</v>
      </c>
      <c r="M159" s="146">
        <v>0</v>
      </c>
      <c r="N159" s="146">
        <v>0</v>
      </c>
      <c r="O159" s="248">
        <v>0</v>
      </c>
      <c r="Q159" s="144">
        <v>0</v>
      </c>
      <c r="R159" s="247">
        <v>0</v>
      </c>
      <c r="S159" s="146">
        <v>0</v>
      </c>
      <c r="T159" s="146">
        <v>0</v>
      </c>
      <c r="U159" s="146">
        <v>0</v>
      </c>
      <c r="V159" s="146">
        <v>0</v>
      </c>
      <c r="W159" s="146">
        <v>0</v>
      </c>
      <c r="X159" s="146">
        <v>0</v>
      </c>
      <c r="Y159" s="146">
        <v>0</v>
      </c>
      <c r="Z159" s="146">
        <v>0</v>
      </c>
      <c r="AA159" s="146">
        <v>0</v>
      </c>
      <c r="AB159" s="146">
        <v>0</v>
      </c>
      <c r="AC159" s="248">
        <v>0</v>
      </c>
      <c r="AE159" s="144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145">
        <v>0</v>
      </c>
      <c r="AR159" s="10"/>
    </row>
    <row r="160" spans="1:44" x14ac:dyDescent="0.35">
      <c r="A160" s="171">
        <v>1</v>
      </c>
      <c r="B160" s="228">
        <v>0.114583</v>
      </c>
      <c r="C160" s="144">
        <v>0</v>
      </c>
      <c r="D160" s="247">
        <v>0</v>
      </c>
      <c r="E160" s="146">
        <v>0</v>
      </c>
      <c r="F160" s="146">
        <v>0</v>
      </c>
      <c r="G160" s="146">
        <v>0</v>
      </c>
      <c r="H160" s="146">
        <v>0</v>
      </c>
      <c r="I160" s="146">
        <v>0</v>
      </c>
      <c r="J160" s="146">
        <v>0</v>
      </c>
      <c r="K160" s="146">
        <v>0</v>
      </c>
      <c r="L160" s="146">
        <v>0</v>
      </c>
      <c r="M160" s="146">
        <v>0</v>
      </c>
      <c r="N160" s="146">
        <v>0</v>
      </c>
      <c r="O160" s="248">
        <v>0</v>
      </c>
      <c r="Q160" s="144">
        <v>0</v>
      </c>
      <c r="R160" s="247">
        <v>0</v>
      </c>
      <c r="S160" s="146">
        <v>0</v>
      </c>
      <c r="T160" s="146">
        <v>0</v>
      </c>
      <c r="U160" s="146">
        <v>0</v>
      </c>
      <c r="V160" s="146">
        <v>0</v>
      </c>
      <c r="W160" s="146">
        <v>0</v>
      </c>
      <c r="X160" s="146">
        <v>0</v>
      </c>
      <c r="Y160" s="146">
        <v>0</v>
      </c>
      <c r="Z160" s="146">
        <v>0</v>
      </c>
      <c r="AA160" s="146">
        <v>0</v>
      </c>
      <c r="AB160" s="146">
        <v>0</v>
      </c>
      <c r="AC160" s="248">
        <v>0</v>
      </c>
      <c r="AE160" s="144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145">
        <v>0</v>
      </c>
      <c r="AR160" s="10"/>
    </row>
    <row r="161" spans="1:44" x14ac:dyDescent="0.35">
      <c r="A161" s="171">
        <v>1</v>
      </c>
      <c r="B161" s="228">
        <v>0.125</v>
      </c>
      <c r="C161" s="144">
        <v>0</v>
      </c>
      <c r="D161" s="247">
        <v>0</v>
      </c>
      <c r="E161" s="146">
        <v>0</v>
      </c>
      <c r="F161" s="146">
        <v>0</v>
      </c>
      <c r="G161" s="146">
        <v>0</v>
      </c>
      <c r="H161" s="146">
        <v>0</v>
      </c>
      <c r="I161" s="146">
        <v>0</v>
      </c>
      <c r="J161" s="146">
        <v>0</v>
      </c>
      <c r="K161" s="146">
        <v>0</v>
      </c>
      <c r="L161" s="146">
        <v>0</v>
      </c>
      <c r="M161" s="146">
        <v>0</v>
      </c>
      <c r="N161" s="146">
        <v>0</v>
      </c>
      <c r="O161" s="248">
        <v>0</v>
      </c>
      <c r="Q161" s="144">
        <v>0</v>
      </c>
      <c r="R161" s="247">
        <v>0</v>
      </c>
      <c r="S161" s="146">
        <v>0</v>
      </c>
      <c r="T161" s="146">
        <v>0</v>
      </c>
      <c r="U161" s="146">
        <v>0</v>
      </c>
      <c r="V161" s="146">
        <v>0</v>
      </c>
      <c r="W161" s="146">
        <v>0</v>
      </c>
      <c r="X161" s="146">
        <v>0</v>
      </c>
      <c r="Y161" s="146">
        <v>0</v>
      </c>
      <c r="Z161" s="146">
        <v>0</v>
      </c>
      <c r="AA161" s="146">
        <v>0</v>
      </c>
      <c r="AB161" s="146">
        <v>0</v>
      </c>
      <c r="AC161" s="248">
        <v>0</v>
      </c>
      <c r="AE161" s="144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145">
        <v>0</v>
      </c>
      <c r="AR161" s="10"/>
    </row>
    <row r="162" spans="1:44" x14ac:dyDescent="0.35">
      <c r="A162" s="171">
        <v>1</v>
      </c>
      <c r="B162" s="228">
        <v>0.13541700000000001</v>
      </c>
      <c r="C162" s="144">
        <v>0</v>
      </c>
      <c r="D162" s="247">
        <v>0</v>
      </c>
      <c r="E162" s="146">
        <v>0</v>
      </c>
      <c r="F162" s="146">
        <v>0</v>
      </c>
      <c r="G162" s="146">
        <v>0</v>
      </c>
      <c r="H162" s="146">
        <v>0</v>
      </c>
      <c r="I162" s="146">
        <v>0</v>
      </c>
      <c r="J162" s="146">
        <v>0</v>
      </c>
      <c r="K162" s="146">
        <v>0</v>
      </c>
      <c r="L162" s="146">
        <v>0</v>
      </c>
      <c r="M162" s="146">
        <v>0</v>
      </c>
      <c r="N162" s="146">
        <v>0</v>
      </c>
      <c r="O162" s="248">
        <v>0</v>
      </c>
      <c r="Q162" s="144">
        <v>0</v>
      </c>
      <c r="R162" s="247">
        <v>0</v>
      </c>
      <c r="S162" s="146">
        <v>0</v>
      </c>
      <c r="T162" s="146">
        <v>0</v>
      </c>
      <c r="U162" s="146">
        <v>0</v>
      </c>
      <c r="V162" s="146">
        <v>0</v>
      </c>
      <c r="W162" s="146">
        <v>0</v>
      </c>
      <c r="X162" s="146">
        <v>0</v>
      </c>
      <c r="Y162" s="146">
        <v>0</v>
      </c>
      <c r="Z162" s="146">
        <v>0</v>
      </c>
      <c r="AA162" s="146">
        <v>0</v>
      </c>
      <c r="AB162" s="146">
        <v>0</v>
      </c>
      <c r="AC162" s="248">
        <v>0</v>
      </c>
      <c r="AE162" s="144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145">
        <v>0</v>
      </c>
      <c r="AR162" s="10"/>
    </row>
    <row r="163" spans="1:44" x14ac:dyDescent="0.35">
      <c r="A163" s="171">
        <v>1</v>
      </c>
      <c r="B163" s="228">
        <v>0.14583299999999999</v>
      </c>
      <c r="C163" s="144">
        <v>0</v>
      </c>
      <c r="D163" s="247">
        <v>0</v>
      </c>
      <c r="E163" s="146">
        <v>0</v>
      </c>
      <c r="F163" s="146">
        <v>0</v>
      </c>
      <c r="G163" s="146">
        <v>0</v>
      </c>
      <c r="H163" s="146">
        <v>0</v>
      </c>
      <c r="I163" s="146">
        <v>0</v>
      </c>
      <c r="J163" s="146">
        <v>0</v>
      </c>
      <c r="K163" s="146">
        <v>0</v>
      </c>
      <c r="L163" s="146">
        <v>0</v>
      </c>
      <c r="M163" s="146">
        <v>0</v>
      </c>
      <c r="N163" s="146">
        <v>0</v>
      </c>
      <c r="O163" s="248">
        <v>0</v>
      </c>
      <c r="Q163" s="144">
        <v>0</v>
      </c>
      <c r="R163" s="247">
        <v>0</v>
      </c>
      <c r="S163" s="146">
        <v>0</v>
      </c>
      <c r="T163" s="146">
        <v>0</v>
      </c>
      <c r="U163" s="146">
        <v>0</v>
      </c>
      <c r="V163" s="146">
        <v>0</v>
      </c>
      <c r="W163" s="146">
        <v>0</v>
      </c>
      <c r="X163" s="146">
        <v>0</v>
      </c>
      <c r="Y163" s="146">
        <v>0</v>
      </c>
      <c r="Z163" s="146">
        <v>0</v>
      </c>
      <c r="AA163" s="146">
        <v>0</v>
      </c>
      <c r="AB163" s="146">
        <v>0</v>
      </c>
      <c r="AC163" s="248">
        <v>0</v>
      </c>
      <c r="AE163" s="144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145">
        <v>0</v>
      </c>
      <c r="AR163" s="10"/>
    </row>
    <row r="164" spans="1:44" x14ac:dyDescent="0.35">
      <c r="A164" s="171">
        <v>1</v>
      </c>
      <c r="B164" s="228">
        <v>0.15625</v>
      </c>
      <c r="C164" s="144">
        <v>0</v>
      </c>
      <c r="D164" s="247">
        <v>0</v>
      </c>
      <c r="E164" s="146">
        <v>0</v>
      </c>
      <c r="F164" s="146">
        <v>0</v>
      </c>
      <c r="G164" s="146">
        <v>0</v>
      </c>
      <c r="H164" s="146">
        <v>0</v>
      </c>
      <c r="I164" s="146">
        <v>0</v>
      </c>
      <c r="J164" s="146">
        <v>0</v>
      </c>
      <c r="K164" s="146">
        <v>0</v>
      </c>
      <c r="L164" s="146">
        <v>0</v>
      </c>
      <c r="M164" s="146">
        <v>0</v>
      </c>
      <c r="N164" s="146">
        <v>0</v>
      </c>
      <c r="O164" s="248">
        <v>0</v>
      </c>
      <c r="Q164" s="144">
        <v>0</v>
      </c>
      <c r="R164" s="247">
        <v>0</v>
      </c>
      <c r="S164" s="146">
        <v>0</v>
      </c>
      <c r="T164" s="146">
        <v>0</v>
      </c>
      <c r="U164" s="146">
        <v>0</v>
      </c>
      <c r="V164" s="146">
        <v>0</v>
      </c>
      <c r="W164" s="146">
        <v>0</v>
      </c>
      <c r="X164" s="146">
        <v>0</v>
      </c>
      <c r="Y164" s="146">
        <v>0</v>
      </c>
      <c r="Z164" s="146">
        <v>0</v>
      </c>
      <c r="AA164" s="146">
        <v>0</v>
      </c>
      <c r="AB164" s="146">
        <v>0</v>
      </c>
      <c r="AC164" s="248">
        <v>0</v>
      </c>
      <c r="AE164" s="144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145">
        <v>0</v>
      </c>
      <c r="AR164" s="10"/>
    </row>
    <row r="165" spans="1:44" x14ac:dyDescent="0.35">
      <c r="A165" s="171">
        <v>1</v>
      </c>
      <c r="B165" s="228">
        <v>0.16666700000000001</v>
      </c>
      <c r="C165" s="144">
        <v>0</v>
      </c>
      <c r="D165" s="247">
        <v>0</v>
      </c>
      <c r="E165" s="146">
        <v>0</v>
      </c>
      <c r="F165" s="146">
        <v>0</v>
      </c>
      <c r="G165" s="146">
        <v>0</v>
      </c>
      <c r="H165" s="146">
        <v>0</v>
      </c>
      <c r="I165" s="146">
        <v>0</v>
      </c>
      <c r="J165" s="146">
        <v>0</v>
      </c>
      <c r="K165" s="146">
        <v>0</v>
      </c>
      <c r="L165" s="146">
        <v>0</v>
      </c>
      <c r="M165" s="146">
        <v>0</v>
      </c>
      <c r="N165" s="146">
        <v>0</v>
      </c>
      <c r="O165" s="248">
        <v>0</v>
      </c>
      <c r="Q165" s="144">
        <v>0</v>
      </c>
      <c r="R165" s="247">
        <v>0</v>
      </c>
      <c r="S165" s="146">
        <v>0</v>
      </c>
      <c r="T165" s="146">
        <v>0</v>
      </c>
      <c r="U165" s="146">
        <v>0</v>
      </c>
      <c r="V165" s="146">
        <v>0</v>
      </c>
      <c r="W165" s="146">
        <v>0</v>
      </c>
      <c r="X165" s="146">
        <v>0</v>
      </c>
      <c r="Y165" s="146">
        <v>0</v>
      </c>
      <c r="Z165" s="146">
        <v>0</v>
      </c>
      <c r="AA165" s="146">
        <v>0</v>
      </c>
      <c r="AB165" s="146">
        <v>0</v>
      </c>
      <c r="AC165" s="248">
        <v>0</v>
      </c>
      <c r="AE165" s="144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145">
        <v>0</v>
      </c>
      <c r="AR165" s="10"/>
    </row>
    <row r="166" spans="1:44" x14ac:dyDescent="0.35">
      <c r="A166" s="171">
        <v>1</v>
      </c>
      <c r="B166" s="228">
        <v>0.17708299999999999</v>
      </c>
      <c r="C166" s="144">
        <v>0</v>
      </c>
      <c r="D166" s="247">
        <v>0</v>
      </c>
      <c r="E166" s="146">
        <v>0</v>
      </c>
      <c r="F166" s="146">
        <v>0</v>
      </c>
      <c r="G166" s="146">
        <v>0</v>
      </c>
      <c r="H166" s="146">
        <v>0</v>
      </c>
      <c r="I166" s="146">
        <v>0</v>
      </c>
      <c r="J166" s="146">
        <v>0</v>
      </c>
      <c r="K166" s="146">
        <v>0</v>
      </c>
      <c r="L166" s="146">
        <v>0</v>
      </c>
      <c r="M166" s="146">
        <v>0</v>
      </c>
      <c r="N166" s="146">
        <v>0</v>
      </c>
      <c r="O166" s="248">
        <v>0</v>
      </c>
      <c r="Q166" s="144">
        <v>0</v>
      </c>
      <c r="R166" s="247">
        <v>0</v>
      </c>
      <c r="S166" s="146">
        <v>0</v>
      </c>
      <c r="T166" s="146">
        <v>0</v>
      </c>
      <c r="U166" s="146">
        <v>0</v>
      </c>
      <c r="V166" s="146">
        <v>0</v>
      </c>
      <c r="W166" s="146">
        <v>0</v>
      </c>
      <c r="X166" s="146">
        <v>0</v>
      </c>
      <c r="Y166" s="146">
        <v>0</v>
      </c>
      <c r="Z166" s="146">
        <v>0</v>
      </c>
      <c r="AA166" s="146">
        <v>0</v>
      </c>
      <c r="AB166" s="146">
        <v>0</v>
      </c>
      <c r="AC166" s="248">
        <v>0</v>
      </c>
      <c r="AE166" s="144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145">
        <v>0</v>
      </c>
      <c r="AR166" s="10"/>
    </row>
    <row r="167" spans="1:44" x14ac:dyDescent="0.35">
      <c r="A167" s="171">
        <v>1</v>
      </c>
      <c r="B167" s="228">
        <v>0.1875</v>
      </c>
      <c r="C167" s="144">
        <v>0</v>
      </c>
      <c r="D167" s="247">
        <v>0</v>
      </c>
      <c r="E167" s="146">
        <v>0</v>
      </c>
      <c r="F167" s="146">
        <v>0</v>
      </c>
      <c r="G167" s="146">
        <v>0</v>
      </c>
      <c r="H167" s="146">
        <v>0</v>
      </c>
      <c r="I167" s="146">
        <v>0</v>
      </c>
      <c r="J167" s="146">
        <v>0</v>
      </c>
      <c r="K167" s="146">
        <v>0</v>
      </c>
      <c r="L167" s="146">
        <v>0</v>
      </c>
      <c r="M167" s="146">
        <v>0</v>
      </c>
      <c r="N167" s="146">
        <v>0</v>
      </c>
      <c r="O167" s="248">
        <v>0</v>
      </c>
      <c r="Q167" s="144">
        <v>0</v>
      </c>
      <c r="R167" s="247">
        <v>0</v>
      </c>
      <c r="S167" s="146">
        <v>0</v>
      </c>
      <c r="T167" s="146">
        <v>0</v>
      </c>
      <c r="U167" s="146">
        <v>0</v>
      </c>
      <c r="V167" s="146">
        <v>0</v>
      </c>
      <c r="W167" s="146">
        <v>0</v>
      </c>
      <c r="X167" s="146">
        <v>0</v>
      </c>
      <c r="Y167" s="146">
        <v>0</v>
      </c>
      <c r="Z167" s="146">
        <v>0</v>
      </c>
      <c r="AA167" s="146">
        <v>0</v>
      </c>
      <c r="AB167" s="146">
        <v>0</v>
      </c>
      <c r="AC167" s="248">
        <v>0</v>
      </c>
      <c r="AE167" s="144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145">
        <v>0</v>
      </c>
      <c r="AR167" s="10"/>
    </row>
    <row r="168" spans="1:44" x14ac:dyDescent="0.35">
      <c r="A168" s="171">
        <v>1</v>
      </c>
      <c r="B168" s="228">
        <v>0.19791700000000001</v>
      </c>
      <c r="C168" s="144">
        <v>1</v>
      </c>
      <c r="D168" s="247">
        <v>0</v>
      </c>
      <c r="E168" s="146">
        <v>1</v>
      </c>
      <c r="F168" s="146">
        <v>0</v>
      </c>
      <c r="G168" s="146">
        <v>0</v>
      </c>
      <c r="H168" s="146">
        <v>0</v>
      </c>
      <c r="I168" s="146">
        <v>0</v>
      </c>
      <c r="J168" s="146">
        <v>0</v>
      </c>
      <c r="K168" s="146">
        <v>0</v>
      </c>
      <c r="L168" s="146">
        <v>0</v>
      </c>
      <c r="M168" s="146">
        <v>0</v>
      </c>
      <c r="N168" s="146">
        <v>0</v>
      </c>
      <c r="O168" s="248">
        <v>0</v>
      </c>
      <c r="Q168" s="144">
        <v>0</v>
      </c>
      <c r="R168" s="247">
        <v>0</v>
      </c>
      <c r="S168" s="146">
        <v>0</v>
      </c>
      <c r="T168" s="146">
        <v>0</v>
      </c>
      <c r="U168" s="146">
        <v>0</v>
      </c>
      <c r="V168" s="146">
        <v>0</v>
      </c>
      <c r="W168" s="146">
        <v>0</v>
      </c>
      <c r="X168" s="146">
        <v>0</v>
      </c>
      <c r="Y168" s="146">
        <v>0</v>
      </c>
      <c r="Z168" s="146">
        <v>0</v>
      </c>
      <c r="AA168" s="146">
        <v>0</v>
      </c>
      <c r="AB168" s="146">
        <v>0</v>
      </c>
      <c r="AC168" s="248">
        <v>0</v>
      </c>
      <c r="AE168" s="144">
        <v>1</v>
      </c>
      <c r="AF168" s="8">
        <v>0</v>
      </c>
      <c r="AG168" s="8">
        <v>1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145">
        <v>0</v>
      </c>
      <c r="AR168" s="10"/>
    </row>
    <row r="169" spans="1:44" x14ac:dyDescent="0.35">
      <c r="A169" s="171">
        <v>1</v>
      </c>
      <c r="B169" s="228">
        <v>0.20833299999999999</v>
      </c>
      <c r="C169" s="144">
        <v>1</v>
      </c>
      <c r="D169" s="247">
        <v>0</v>
      </c>
      <c r="E169" s="146">
        <v>1</v>
      </c>
      <c r="F169" s="146">
        <v>0</v>
      </c>
      <c r="G169" s="146">
        <v>0</v>
      </c>
      <c r="H169" s="146">
        <v>0</v>
      </c>
      <c r="I169" s="146">
        <v>0</v>
      </c>
      <c r="J169" s="146">
        <v>0</v>
      </c>
      <c r="K169" s="146">
        <v>0</v>
      </c>
      <c r="L169" s="146">
        <v>0</v>
      </c>
      <c r="M169" s="146">
        <v>0</v>
      </c>
      <c r="N169" s="146">
        <v>0</v>
      </c>
      <c r="O169" s="248">
        <v>0</v>
      </c>
      <c r="Q169" s="144">
        <v>1</v>
      </c>
      <c r="R169" s="247">
        <v>0</v>
      </c>
      <c r="S169" s="146">
        <v>0</v>
      </c>
      <c r="T169" s="146">
        <v>1</v>
      </c>
      <c r="U169" s="146">
        <v>0</v>
      </c>
      <c r="V169" s="146">
        <v>0</v>
      </c>
      <c r="W169" s="146">
        <v>0</v>
      </c>
      <c r="X169" s="146">
        <v>0</v>
      </c>
      <c r="Y169" s="146">
        <v>0</v>
      </c>
      <c r="Z169" s="146">
        <v>0</v>
      </c>
      <c r="AA169" s="146">
        <v>0</v>
      </c>
      <c r="AB169" s="146">
        <v>0</v>
      </c>
      <c r="AC169" s="248">
        <v>0</v>
      </c>
      <c r="AE169" s="144">
        <v>2</v>
      </c>
      <c r="AF169" s="8">
        <v>0</v>
      </c>
      <c r="AG169" s="8">
        <v>1</v>
      </c>
      <c r="AH169" s="8">
        <v>1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145">
        <v>0</v>
      </c>
      <c r="AR169" s="10"/>
    </row>
    <row r="170" spans="1:44" x14ac:dyDescent="0.35">
      <c r="A170" s="171">
        <v>1</v>
      </c>
      <c r="B170" s="228">
        <v>0.21875</v>
      </c>
      <c r="C170" s="144">
        <v>0</v>
      </c>
      <c r="D170" s="247">
        <v>0</v>
      </c>
      <c r="E170" s="146">
        <v>0</v>
      </c>
      <c r="F170" s="146">
        <v>0</v>
      </c>
      <c r="G170" s="146">
        <v>0</v>
      </c>
      <c r="H170" s="146">
        <v>0</v>
      </c>
      <c r="I170" s="146">
        <v>0</v>
      </c>
      <c r="J170" s="146">
        <v>0</v>
      </c>
      <c r="K170" s="146">
        <v>0</v>
      </c>
      <c r="L170" s="146">
        <v>0</v>
      </c>
      <c r="M170" s="146">
        <v>0</v>
      </c>
      <c r="N170" s="146">
        <v>0</v>
      </c>
      <c r="O170" s="248">
        <v>0</v>
      </c>
      <c r="Q170" s="144">
        <v>1</v>
      </c>
      <c r="R170" s="247">
        <v>0</v>
      </c>
      <c r="S170" s="146">
        <v>1</v>
      </c>
      <c r="T170" s="146">
        <v>0</v>
      </c>
      <c r="U170" s="146">
        <v>0</v>
      </c>
      <c r="V170" s="146">
        <v>0</v>
      </c>
      <c r="W170" s="146">
        <v>0</v>
      </c>
      <c r="X170" s="146">
        <v>0</v>
      </c>
      <c r="Y170" s="146">
        <v>0</v>
      </c>
      <c r="Z170" s="146">
        <v>0</v>
      </c>
      <c r="AA170" s="146">
        <v>0</v>
      </c>
      <c r="AB170" s="146">
        <v>0</v>
      </c>
      <c r="AC170" s="248">
        <v>0</v>
      </c>
      <c r="AE170" s="144">
        <v>1</v>
      </c>
      <c r="AF170" s="8">
        <v>0</v>
      </c>
      <c r="AG170" s="8">
        <v>1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145">
        <v>0</v>
      </c>
      <c r="AR170" s="10"/>
    </row>
    <row r="171" spans="1:44" x14ac:dyDescent="0.35">
      <c r="A171" s="171">
        <v>1</v>
      </c>
      <c r="B171" s="228">
        <v>0.22916700000000001</v>
      </c>
      <c r="C171" s="144">
        <v>0</v>
      </c>
      <c r="D171" s="247">
        <v>0</v>
      </c>
      <c r="E171" s="146">
        <v>0</v>
      </c>
      <c r="F171" s="146">
        <v>0</v>
      </c>
      <c r="G171" s="146">
        <v>0</v>
      </c>
      <c r="H171" s="146">
        <v>0</v>
      </c>
      <c r="I171" s="146">
        <v>0</v>
      </c>
      <c r="J171" s="146">
        <v>0</v>
      </c>
      <c r="K171" s="146">
        <v>0</v>
      </c>
      <c r="L171" s="146">
        <v>0</v>
      </c>
      <c r="M171" s="146">
        <v>0</v>
      </c>
      <c r="N171" s="146">
        <v>0</v>
      </c>
      <c r="O171" s="248">
        <v>0</v>
      </c>
      <c r="Q171" s="144">
        <v>2</v>
      </c>
      <c r="R171" s="247">
        <v>1</v>
      </c>
      <c r="S171" s="146">
        <v>0</v>
      </c>
      <c r="T171" s="146">
        <v>0</v>
      </c>
      <c r="U171" s="146">
        <v>1</v>
      </c>
      <c r="V171" s="146">
        <v>0</v>
      </c>
      <c r="W171" s="146">
        <v>0</v>
      </c>
      <c r="X171" s="146">
        <v>0</v>
      </c>
      <c r="Y171" s="146">
        <v>0</v>
      </c>
      <c r="Z171" s="146">
        <v>0</v>
      </c>
      <c r="AA171" s="146">
        <v>0</v>
      </c>
      <c r="AB171" s="146">
        <v>0</v>
      </c>
      <c r="AC171" s="248">
        <v>0</v>
      </c>
      <c r="AE171" s="144">
        <v>2</v>
      </c>
      <c r="AF171" s="8">
        <v>1</v>
      </c>
      <c r="AG171" s="8">
        <v>0</v>
      </c>
      <c r="AH171" s="8">
        <v>0</v>
      </c>
      <c r="AI171" s="8">
        <v>1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145">
        <v>0</v>
      </c>
      <c r="AR171" s="10"/>
    </row>
    <row r="172" spans="1:44" x14ac:dyDescent="0.35">
      <c r="A172" s="171">
        <v>1</v>
      </c>
      <c r="B172" s="228">
        <v>0.23958299999999999</v>
      </c>
      <c r="C172" s="144">
        <v>1</v>
      </c>
      <c r="D172" s="247">
        <v>0</v>
      </c>
      <c r="E172" s="146">
        <v>0</v>
      </c>
      <c r="F172" s="146">
        <v>0</v>
      </c>
      <c r="G172" s="146">
        <v>1</v>
      </c>
      <c r="H172" s="146">
        <v>0</v>
      </c>
      <c r="I172" s="146">
        <v>0</v>
      </c>
      <c r="J172" s="146">
        <v>0</v>
      </c>
      <c r="K172" s="146">
        <v>0</v>
      </c>
      <c r="L172" s="146">
        <v>0</v>
      </c>
      <c r="M172" s="146">
        <v>0</v>
      </c>
      <c r="N172" s="146">
        <v>0</v>
      </c>
      <c r="O172" s="248">
        <v>0</v>
      </c>
      <c r="Q172" s="144">
        <v>0</v>
      </c>
      <c r="R172" s="247">
        <v>0</v>
      </c>
      <c r="S172" s="146">
        <v>0</v>
      </c>
      <c r="T172" s="146">
        <v>0</v>
      </c>
      <c r="U172" s="146">
        <v>0</v>
      </c>
      <c r="V172" s="146">
        <v>0</v>
      </c>
      <c r="W172" s="146">
        <v>0</v>
      </c>
      <c r="X172" s="146">
        <v>0</v>
      </c>
      <c r="Y172" s="146">
        <v>0</v>
      </c>
      <c r="Z172" s="146">
        <v>0</v>
      </c>
      <c r="AA172" s="146">
        <v>0</v>
      </c>
      <c r="AB172" s="146">
        <v>0</v>
      </c>
      <c r="AC172" s="248">
        <v>0</v>
      </c>
      <c r="AE172" s="144">
        <v>1</v>
      </c>
      <c r="AF172" s="8">
        <v>0</v>
      </c>
      <c r="AG172" s="8">
        <v>0</v>
      </c>
      <c r="AH172" s="8">
        <v>0</v>
      </c>
      <c r="AI172" s="8">
        <v>1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145">
        <v>0</v>
      </c>
      <c r="AR172" s="10"/>
    </row>
    <row r="173" spans="1:44" x14ac:dyDescent="0.35">
      <c r="A173" s="171">
        <v>1</v>
      </c>
      <c r="B173" s="228">
        <v>0.25</v>
      </c>
      <c r="C173" s="144">
        <v>0</v>
      </c>
      <c r="D173" s="247">
        <v>0</v>
      </c>
      <c r="E173" s="146">
        <v>0</v>
      </c>
      <c r="F173" s="146">
        <v>0</v>
      </c>
      <c r="G173" s="146">
        <v>0</v>
      </c>
      <c r="H173" s="146">
        <v>0</v>
      </c>
      <c r="I173" s="146">
        <v>0</v>
      </c>
      <c r="J173" s="146">
        <v>0</v>
      </c>
      <c r="K173" s="146">
        <v>0</v>
      </c>
      <c r="L173" s="146">
        <v>0</v>
      </c>
      <c r="M173" s="146">
        <v>0</v>
      </c>
      <c r="N173" s="146">
        <v>0</v>
      </c>
      <c r="O173" s="248">
        <v>0</v>
      </c>
      <c r="Q173" s="144">
        <v>2</v>
      </c>
      <c r="R173" s="247">
        <v>1</v>
      </c>
      <c r="S173" s="146">
        <v>1</v>
      </c>
      <c r="T173" s="146">
        <v>0</v>
      </c>
      <c r="U173" s="146">
        <v>0</v>
      </c>
      <c r="V173" s="146">
        <v>0</v>
      </c>
      <c r="W173" s="146">
        <v>0</v>
      </c>
      <c r="X173" s="146">
        <v>0</v>
      </c>
      <c r="Y173" s="146">
        <v>0</v>
      </c>
      <c r="Z173" s="146">
        <v>0</v>
      </c>
      <c r="AA173" s="146">
        <v>0</v>
      </c>
      <c r="AB173" s="146">
        <v>0</v>
      </c>
      <c r="AC173" s="248">
        <v>0</v>
      </c>
      <c r="AE173" s="144">
        <v>2</v>
      </c>
      <c r="AF173" s="146">
        <v>1</v>
      </c>
      <c r="AG173" s="8">
        <v>1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145">
        <v>0</v>
      </c>
      <c r="AR173" s="10"/>
    </row>
    <row r="174" spans="1:44" x14ac:dyDescent="0.35">
      <c r="A174" s="171">
        <v>1</v>
      </c>
      <c r="B174" s="228">
        <v>0.26041700000000001</v>
      </c>
      <c r="C174" s="144">
        <v>0</v>
      </c>
      <c r="D174" s="247">
        <v>0</v>
      </c>
      <c r="E174" s="146">
        <v>0</v>
      </c>
      <c r="F174" s="146">
        <v>0</v>
      </c>
      <c r="G174" s="146">
        <v>0</v>
      </c>
      <c r="H174" s="146">
        <v>0</v>
      </c>
      <c r="I174" s="146">
        <v>0</v>
      </c>
      <c r="J174" s="146">
        <v>0</v>
      </c>
      <c r="K174" s="146">
        <v>0</v>
      </c>
      <c r="L174" s="146">
        <v>0</v>
      </c>
      <c r="M174" s="146">
        <v>0</v>
      </c>
      <c r="N174" s="146">
        <v>0</v>
      </c>
      <c r="O174" s="248">
        <v>0</v>
      </c>
      <c r="Q174" s="144">
        <v>0</v>
      </c>
      <c r="R174" s="247">
        <v>0</v>
      </c>
      <c r="S174" s="146">
        <v>0</v>
      </c>
      <c r="T174" s="146">
        <v>0</v>
      </c>
      <c r="U174" s="146">
        <v>0</v>
      </c>
      <c r="V174" s="146">
        <v>0</v>
      </c>
      <c r="W174" s="146">
        <v>0</v>
      </c>
      <c r="X174" s="146">
        <v>0</v>
      </c>
      <c r="Y174" s="146">
        <v>0</v>
      </c>
      <c r="Z174" s="146">
        <v>0</v>
      </c>
      <c r="AA174" s="146">
        <v>0</v>
      </c>
      <c r="AB174" s="146">
        <v>0</v>
      </c>
      <c r="AC174" s="248">
        <v>0</v>
      </c>
      <c r="AE174" s="144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145">
        <v>0</v>
      </c>
      <c r="AR174" s="10"/>
    </row>
    <row r="175" spans="1:44" x14ac:dyDescent="0.35">
      <c r="A175" s="171">
        <v>1</v>
      </c>
      <c r="B175" s="228">
        <v>0.27083299999999999</v>
      </c>
      <c r="C175" s="144">
        <v>2</v>
      </c>
      <c r="D175" s="247">
        <v>0</v>
      </c>
      <c r="E175" s="146">
        <v>2</v>
      </c>
      <c r="F175" s="146">
        <v>0</v>
      </c>
      <c r="G175" s="146">
        <v>0</v>
      </c>
      <c r="H175" s="146">
        <v>0</v>
      </c>
      <c r="I175" s="146">
        <v>0</v>
      </c>
      <c r="J175" s="146">
        <v>0</v>
      </c>
      <c r="K175" s="146">
        <v>0</v>
      </c>
      <c r="L175" s="146">
        <v>0</v>
      </c>
      <c r="M175" s="146">
        <v>0</v>
      </c>
      <c r="N175" s="146">
        <v>0</v>
      </c>
      <c r="O175" s="248">
        <v>0</v>
      </c>
      <c r="Q175" s="144">
        <v>2</v>
      </c>
      <c r="R175" s="247">
        <v>0</v>
      </c>
      <c r="S175" s="146">
        <v>2</v>
      </c>
      <c r="T175" s="146">
        <v>0</v>
      </c>
      <c r="U175" s="146">
        <v>0</v>
      </c>
      <c r="V175" s="146">
        <v>0</v>
      </c>
      <c r="W175" s="146">
        <v>0</v>
      </c>
      <c r="X175" s="146">
        <v>0</v>
      </c>
      <c r="Y175" s="146">
        <v>0</v>
      </c>
      <c r="Z175" s="146">
        <v>0</v>
      </c>
      <c r="AA175" s="146">
        <v>0</v>
      </c>
      <c r="AB175" s="146">
        <v>0</v>
      </c>
      <c r="AC175" s="248">
        <v>0</v>
      </c>
      <c r="AE175" s="144">
        <v>4</v>
      </c>
      <c r="AF175" s="8">
        <v>0</v>
      </c>
      <c r="AG175" s="8">
        <v>4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</v>
      </c>
      <c r="AQ175" s="145">
        <v>0</v>
      </c>
      <c r="AR175" s="10"/>
    </row>
    <row r="176" spans="1:44" x14ac:dyDescent="0.35">
      <c r="A176" s="171">
        <v>1</v>
      </c>
      <c r="B176" s="228">
        <v>0.28125</v>
      </c>
      <c r="C176" s="144">
        <v>3</v>
      </c>
      <c r="D176" s="247">
        <v>0</v>
      </c>
      <c r="E176" s="146">
        <v>3</v>
      </c>
      <c r="F176" s="146">
        <v>0</v>
      </c>
      <c r="G176" s="146">
        <v>0</v>
      </c>
      <c r="H176" s="146">
        <v>0</v>
      </c>
      <c r="I176" s="146">
        <v>0</v>
      </c>
      <c r="J176" s="146">
        <v>0</v>
      </c>
      <c r="K176" s="146">
        <v>0</v>
      </c>
      <c r="L176" s="146">
        <v>0</v>
      </c>
      <c r="M176" s="146">
        <v>0</v>
      </c>
      <c r="N176" s="146">
        <v>0</v>
      </c>
      <c r="O176" s="248">
        <v>0</v>
      </c>
      <c r="Q176" s="144">
        <v>3</v>
      </c>
      <c r="R176" s="247">
        <v>0</v>
      </c>
      <c r="S176" s="146">
        <v>3</v>
      </c>
      <c r="T176" s="146">
        <v>0</v>
      </c>
      <c r="U176" s="146">
        <v>0</v>
      </c>
      <c r="V176" s="146">
        <v>0</v>
      </c>
      <c r="W176" s="146">
        <v>0</v>
      </c>
      <c r="X176" s="146">
        <v>0</v>
      </c>
      <c r="Y176" s="146">
        <v>0</v>
      </c>
      <c r="Z176" s="146">
        <v>0</v>
      </c>
      <c r="AA176" s="146">
        <v>0</v>
      </c>
      <c r="AB176" s="146">
        <v>0</v>
      </c>
      <c r="AC176" s="248">
        <v>0</v>
      </c>
      <c r="AE176" s="144">
        <v>6</v>
      </c>
      <c r="AF176" s="8">
        <v>0</v>
      </c>
      <c r="AG176" s="8">
        <v>6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145">
        <v>0</v>
      </c>
      <c r="AR176" s="10"/>
    </row>
    <row r="177" spans="1:44" x14ac:dyDescent="0.35">
      <c r="A177" s="171">
        <v>1</v>
      </c>
      <c r="B177" s="228">
        <v>0.29166700000000001</v>
      </c>
      <c r="C177" s="144">
        <v>6</v>
      </c>
      <c r="D177" s="247">
        <v>0</v>
      </c>
      <c r="E177" s="146">
        <v>4</v>
      </c>
      <c r="F177" s="146">
        <v>0</v>
      </c>
      <c r="G177" s="146">
        <v>2</v>
      </c>
      <c r="H177" s="146">
        <v>0</v>
      </c>
      <c r="I177" s="146">
        <v>0</v>
      </c>
      <c r="J177" s="146">
        <v>0</v>
      </c>
      <c r="K177" s="146">
        <v>0</v>
      </c>
      <c r="L177" s="146">
        <v>0</v>
      </c>
      <c r="M177" s="146">
        <v>0</v>
      </c>
      <c r="N177" s="146">
        <v>0</v>
      </c>
      <c r="O177" s="248">
        <v>0</v>
      </c>
      <c r="Q177" s="144">
        <v>1</v>
      </c>
      <c r="R177" s="247">
        <v>0</v>
      </c>
      <c r="S177" s="146">
        <v>1</v>
      </c>
      <c r="T177" s="146">
        <v>0</v>
      </c>
      <c r="U177" s="146">
        <v>0</v>
      </c>
      <c r="V177" s="146">
        <v>0</v>
      </c>
      <c r="W177" s="146">
        <v>0</v>
      </c>
      <c r="X177" s="146">
        <v>0</v>
      </c>
      <c r="Y177" s="146">
        <v>0</v>
      </c>
      <c r="Z177" s="146">
        <v>0</v>
      </c>
      <c r="AA177" s="146">
        <v>0</v>
      </c>
      <c r="AB177" s="146">
        <v>0</v>
      </c>
      <c r="AC177" s="248">
        <v>0</v>
      </c>
      <c r="AE177" s="144">
        <v>7</v>
      </c>
      <c r="AF177" s="8">
        <v>0</v>
      </c>
      <c r="AG177" s="8">
        <v>5</v>
      </c>
      <c r="AH177" s="8">
        <v>0</v>
      </c>
      <c r="AI177" s="8">
        <v>2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145">
        <v>0</v>
      </c>
      <c r="AR177" s="10"/>
    </row>
    <row r="178" spans="1:44" x14ac:dyDescent="0.35">
      <c r="A178" s="171">
        <v>1</v>
      </c>
      <c r="B178" s="228">
        <v>0.30208299999999999</v>
      </c>
      <c r="C178" s="144">
        <v>3</v>
      </c>
      <c r="D178" s="247">
        <v>0</v>
      </c>
      <c r="E178" s="146">
        <v>3</v>
      </c>
      <c r="F178" s="146">
        <v>0</v>
      </c>
      <c r="G178" s="146">
        <v>0</v>
      </c>
      <c r="H178" s="146">
        <v>0</v>
      </c>
      <c r="I178" s="146">
        <v>0</v>
      </c>
      <c r="J178" s="146">
        <v>0</v>
      </c>
      <c r="K178" s="146">
        <v>0</v>
      </c>
      <c r="L178" s="146">
        <v>0</v>
      </c>
      <c r="M178" s="146">
        <v>0</v>
      </c>
      <c r="N178" s="146">
        <v>0</v>
      </c>
      <c r="O178" s="248">
        <v>0</v>
      </c>
      <c r="Q178" s="144">
        <v>5</v>
      </c>
      <c r="R178" s="247">
        <v>0</v>
      </c>
      <c r="S178" s="146">
        <v>5</v>
      </c>
      <c r="T178" s="146">
        <v>0</v>
      </c>
      <c r="U178" s="146">
        <v>0</v>
      </c>
      <c r="V178" s="146">
        <v>0</v>
      </c>
      <c r="W178" s="146">
        <v>0</v>
      </c>
      <c r="X178" s="146">
        <v>0</v>
      </c>
      <c r="Y178" s="146">
        <v>0</v>
      </c>
      <c r="Z178" s="146">
        <v>0</v>
      </c>
      <c r="AA178" s="146">
        <v>0</v>
      </c>
      <c r="AB178" s="146">
        <v>0</v>
      </c>
      <c r="AC178" s="248">
        <v>0</v>
      </c>
      <c r="AE178" s="144">
        <v>8</v>
      </c>
      <c r="AF178" s="8">
        <v>0</v>
      </c>
      <c r="AG178" s="8">
        <v>8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145">
        <v>0</v>
      </c>
      <c r="AR178" s="10"/>
    </row>
    <row r="179" spans="1:44" x14ac:dyDescent="0.35">
      <c r="A179" s="171">
        <v>1</v>
      </c>
      <c r="B179" s="228">
        <v>0.3125</v>
      </c>
      <c r="C179" s="144">
        <v>5</v>
      </c>
      <c r="D179" s="247">
        <v>0</v>
      </c>
      <c r="E179" s="146">
        <v>5</v>
      </c>
      <c r="F179" s="146">
        <v>0</v>
      </c>
      <c r="G179" s="146">
        <v>0</v>
      </c>
      <c r="H179" s="146">
        <v>0</v>
      </c>
      <c r="I179" s="146">
        <v>0</v>
      </c>
      <c r="J179" s="146">
        <v>0</v>
      </c>
      <c r="K179" s="146">
        <v>0</v>
      </c>
      <c r="L179" s="146">
        <v>0</v>
      </c>
      <c r="M179" s="146">
        <v>0</v>
      </c>
      <c r="N179" s="146">
        <v>0</v>
      </c>
      <c r="O179" s="248">
        <v>0</v>
      </c>
      <c r="Q179" s="144">
        <v>0</v>
      </c>
      <c r="R179" s="247">
        <v>0</v>
      </c>
      <c r="S179" s="146">
        <v>0</v>
      </c>
      <c r="T179" s="146">
        <v>0</v>
      </c>
      <c r="U179" s="146">
        <v>0</v>
      </c>
      <c r="V179" s="146">
        <v>0</v>
      </c>
      <c r="W179" s="146">
        <v>0</v>
      </c>
      <c r="X179" s="146">
        <v>0</v>
      </c>
      <c r="Y179" s="146">
        <v>0</v>
      </c>
      <c r="Z179" s="146">
        <v>0</v>
      </c>
      <c r="AA179" s="146">
        <v>0</v>
      </c>
      <c r="AB179" s="146">
        <v>0</v>
      </c>
      <c r="AC179" s="248">
        <v>0</v>
      </c>
      <c r="AE179" s="144">
        <v>5</v>
      </c>
      <c r="AF179" s="8">
        <v>0</v>
      </c>
      <c r="AG179" s="8">
        <v>5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145">
        <v>0</v>
      </c>
      <c r="AR179" s="10"/>
    </row>
    <row r="180" spans="1:44" x14ac:dyDescent="0.35">
      <c r="A180" s="171">
        <v>1</v>
      </c>
      <c r="B180" s="228">
        <v>0.32291700000000001</v>
      </c>
      <c r="C180" s="144">
        <v>7</v>
      </c>
      <c r="D180" s="247">
        <v>0</v>
      </c>
      <c r="E180" s="146">
        <v>5</v>
      </c>
      <c r="F180" s="146">
        <v>0</v>
      </c>
      <c r="G180" s="146">
        <v>2</v>
      </c>
      <c r="H180" s="146">
        <v>0</v>
      </c>
      <c r="I180" s="146">
        <v>0</v>
      </c>
      <c r="J180" s="146">
        <v>0</v>
      </c>
      <c r="K180" s="146">
        <v>0</v>
      </c>
      <c r="L180" s="146">
        <v>0</v>
      </c>
      <c r="M180" s="146">
        <v>0</v>
      </c>
      <c r="N180" s="146">
        <v>0</v>
      </c>
      <c r="O180" s="248">
        <v>0</v>
      </c>
      <c r="Q180" s="144">
        <v>9</v>
      </c>
      <c r="R180" s="247">
        <v>1</v>
      </c>
      <c r="S180" s="146">
        <v>6</v>
      </c>
      <c r="T180" s="146">
        <v>1</v>
      </c>
      <c r="U180" s="146">
        <v>1</v>
      </c>
      <c r="V180" s="146">
        <v>0</v>
      </c>
      <c r="W180" s="146">
        <v>0</v>
      </c>
      <c r="X180" s="146">
        <v>0</v>
      </c>
      <c r="Y180" s="146">
        <v>0</v>
      </c>
      <c r="Z180" s="146">
        <v>0</v>
      </c>
      <c r="AA180" s="146">
        <v>0</v>
      </c>
      <c r="AB180" s="146">
        <v>0</v>
      </c>
      <c r="AC180" s="248">
        <v>0</v>
      </c>
      <c r="AE180" s="144">
        <v>16</v>
      </c>
      <c r="AF180" s="8">
        <v>1</v>
      </c>
      <c r="AG180" s="8">
        <v>11</v>
      </c>
      <c r="AH180" s="8">
        <v>1</v>
      </c>
      <c r="AI180" s="8">
        <v>3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0</v>
      </c>
      <c r="AP180" s="8">
        <v>0</v>
      </c>
      <c r="AQ180" s="145">
        <v>0</v>
      </c>
      <c r="AR180" s="10"/>
    </row>
    <row r="181" spans="1:44" x14ac:dyDescent="0.35">
      <c r="A181" s="171">
        <v>1</v>
      </c>
      <c r="B181" s="228">
        <v>0.33333299999999999</v>
      </c>
      <c r="C181" s="144">
        <v>8</v>
      </c>
      <c r="D181" s="247">
        <v>0</v>
      </c>
      <c r="E181" s="146">
        <v>6</v>
      </c>
      <c r="F181" s="146">
        <v>1</v>
      </c>
      <c r="G181" s="146">
        <v>1</v>
      </c>
      <c r="H181" s="146">
        <v>0</v>
      </c>
      <c r="I181" s="146">
        <v>0</v>
      </c>
      <c r="J181" s="146">
        <v>0</v>
      </c>
      <c r="K181" s="146">
        <v>0</v>
      </c>
      <c r="L181" s="146">
        <v>0</v>
      </c>
      <c r="M181" s="146">
        <v>0</v>
      </c>
      <c r="N181" s="146">
        <v>0</v>
      </c>
      <c r="O181" s="248">
        <v>0</v>
      </c>
      <c r="Q181" s="144">
        <v>5</v>
      </c>
      <c r="R181" s="247">
        <v>0</v>
      </c>
      <c r="S181" s="146">
        <v>4</v>
      </c>
      <c r="T181" s="146">
        <v>1</v>
      </c>
      <c r="U181" s="146">
        <v>0</v>
      </c>
      <c r="V181" s="146">
        <v>0</v>
      </c>
      <c r="W181" s="146">
        <v>0</v>
      </c>
      <c r="X181" s="146">
        <v>0</v>
      </c>
      <c r="Y181" s="146">
        <v>0</v>
      </c>
      <c r="Z181" s="146">
        <v>0</v>
      </c>
      <c r="AA181" s="146">
        <v>0</v>
      </c>
      <c r="AB181" s="146">
        <v>0</v>
      </c>
      <c r="AC181" s="248">
        <v>0</v>
      </c>
      <c r="AE181" s="144">
        <v>13</v>
      </c>
      <c r="AF181" s="8">
        <v>0</v>
      </c>
      <c r="AG181" s="8">
        <v>10</v>
      </c>
      <c r="AH181" s="8">
        <v>2</v>
      </c>
      <c r="AI181" s="8">
        <v>1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145">
        <v>0</v>
      </c>
      <c r="AR181" s="10"/>
    </row>
    <row r="182" spans="1:44" x14ac:dyDescent="0.35">
      <c r="A182" s="171">
        <v>1</v>
      </c>
      <c r="B182" s="228">
        <v>0.34375</v>
      </c>
      <c r="C182" s="144">
        <v>4</v>
      </c>
      <c r="D182" s="247">
        <v>0</v>
      </c>
      <c r="E182" s="146">
        <v>4</v>
      </c>
      <c r="F182" s="146">
        <v>0</v>
      </c>
      <c r="G182" s="146">
        <v>0</v>
      </c>
      <c r="H182" s="146">
        <v>0</v>
      </c>
      <c r="I182" s="146">
        <v>0</v>
      </c>
      <c r="J182" s="146">
        <v>0</v>
      </c>
      <c r="K182" s="146">
        <v>0</v>
      </c>
      <c r="L182" s="146">
        <v>0</v>
      </c>
      <c r="M182" s="146">
        <v>0</v>
      </c>
      <c r="N182" s="146">
        <v>0</v>
      </c>
      <c r="O182" s="248">
        <v>0</v>
      </c>
      <c r="Q182" s="144">
        <v>5</v>
      </c>
      <c r="R182" s="247">
        <v>0</v>
      </c>
      <c r="S182" s="146">
        <v>5</v>
      </c>
      <c r="T182" s="146">
        <v>0</v>
      </c>
      <c r="U182" s="146">
        <v>0</v>
      </c>
      <c r="V182" s="146">
        <v>0</v>
      </c>
      <c r="W182" s="146">
        <v>0</v>
      </c>
      <c r="X182" s="146">
        <v>0</v>
      </c>
      <c r="Y182" s="146">
        <v>0</v>
      </c>
      <c r="Z182" s="146">
        <v>0</v>
      </c>
      <c r="AA182" s="146">
        <v>0</v>
      </c>
      <c r="AB182" s="146">
        <v>0</v>
      </c>
      <c r="AC182" s="248">
        <v>0</v>
      </c>
      <c r="AE182" s="144">
        <v>9</v>
      </c>
      <c r="AF182" s="8">
        <v>0</v>
      </c>
      <c r="AG182" s="8">
        <v>9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145">
        <v>0</v>
      </c>
      <c r="AR182" s="10"/>
    </row>
    <row r="183" spans="1:44" x14ac:dyDescent="0.35">
      <c r="A183" s="171">
        <v>1</v>
      </c>
      <c r="B183" s="228">
        <v>0.35416700000000001</v>
      </c>
      <c r="C183" s="144">
        <v>9</v>
      </c>
      <c r="D183" s="247">
        <v>0</v>
      </c>
      <c r="E183" s="146">
        <v>6</v>
      </c>
      <c r="F183" s="146">
        <v>0</v>
      </c>
      <c r="G183" s="146">
        <v>3</v>
      </c>
      <c r="H183" s="146">
        <v>0</v>
      </c>
      <c r="I183" s="146">
        <v>0</v>
      </c>
      <c r="J183" s="146">
        <v>0</v>
      </c>
      <c r="K183" s="146">
        <v>0</v>
      </c>
      <c r="L183" s="146">
        <v>0</v>
      </c>
      <c r="M183" s="146">
        <v>0</v>
      </c>
      <c r="N183" s="146">
        <v>0</v>
      </c>
      <c r="O183" s="248">
        <v>0</v>
      </c>
      <c r="Q183" s="144">
        <v>6</v>
      </c>
      <c r="R183" s="247">
        <v>0</v>
      </c>
      <c r="S183" s="146">
        <v>6</v>
      </c>
      <c r="T183" s="146">
        <v>0</v>
      </c>
      <c r="U183" s="146">
        <v>0</v>
      </c>
      <c r="V183" s="146">
        <v>0</v>
      </c>
      <c r="W183" s="146">
        <v>0</v>
      </c>
      <c r="X183" s="146">
        <v>0</v>
      </c>
      <c r="Y183" s="146">
        <v>0</v>
      </c>
      <c r="Z183" s="146">
        <v>0</v>
      </c>
      <c r="AA183" s="146">
        <v>0</v>
      </c>
      <c r="AB183" s="146">
        <v>0</v>
      </c>
      <c r="AC183" s="248">
        <v>0</v>
      </c>
      <c r="AE183" s="144">
        <v>15</v>
      </c>
      <c r="AF183" s="8">
        <v>0</v>
      </c>
      <c r="AG183" s="8">
        <v>12</v>
      </c>
      <c r="AH183" s="8">
        <v>0</v>
      </c>
      <c r="AI183" s="8">
        <v>3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145">
        <v>0</v>
      </c>
      <c r="AR183" s="10"/>
    </row>
    <row r="184" spans="1:44" x14ac:dyDescent="0.35">
      <c r="A184" s="171">
        <v>1</v>
      </c>
      <c r="B184" s="228">
        <v>0.36458299999999999</v>
      </c>
      <c r="C184" s="144">
        <v>9</v>
      </c>
      <c r="D184" s="247">
        <v>0</v>
      </c>
      <c r="E184" s="146">
        <v>6</v>
      </c>
      <c r="F184" s="146">
        <v>0</v>
      </c>
      <c r="G184" s="146">
        <v>3</v>
      </c>
      <c r="H184" s="146">
        <v>0</v>
      </c>
      <c r="I184" s="146">
        <v>0</v>
      </c>
      <c r="J184" s="146">
        <v>0</v>
      </c>
      <c r="K184" s="146">
        <v>0</v>
      </c>
      <c r="L184" s="146">
        <v>0</v>
      </c>
      <c r="M184" s="146">
        <v>0</v>
      </c>
      <c r="N184" s="146">
        <v>0</v>
      </c>
      <c r="O184" s="248">
        <v>0</v>
      </c>
      <c r="Q184" s="144">
        <v>10</v>
      </c>
      <c r="R184" s="247">
        <v>0</v>
      </c>
      <c r="S184" s="146">
        <v>9</v>
      </c>
      <c r="T184" s="146">
        <v>0</v>
      </c>
      <c r="U184" s="146">
        <v>1</v>
      </c>
      <c r="V184" s="146">
        <v>0</v>
      </c>
      <c r="W184" s="146">
        <v>0</v>
      </c>
      <c r="X184" s="146">
        <v>0</v>
      </c>
      <c r="Y184" s="146">
        <v>0</v>
      </c>
      <c r="Z184" s="146">
        <v>0</v>
      </c>
      <c r="AA184" s="146">
        <v>0</v>
      </c>
      <c r="AB184" s="146">
        <v>0</v>
      </c>
      <c r="AC184" s="248">
        <v>0</v>
      </c>
      <c r="AE184" s="144">
        <v>19</v>
      </c>
      <c r="AF184" s="8">
        <v>0</v>
      </c>
      <c r="AG184" s="8">
        <v>15</v>
      </c>
      <c r="AH184" s="8">
        <v>0</v>
      </c>
      <c r="AI184" s="8">
        <v>4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0</v>
      </c>
      <c r="AP184" s="8">
        <v>0</v>
      </c>
      <c r="AQ184" s="145">
        <v>0</v>
      </c>
      <c r="AR184" s="10"/>
    </row>
    <row r="185" spans="1:44" x14ac:dyDescent="0.35">
      <c r="A185" s="171">
        <v>1</v>
      </c>
      <c r="B185" s="228">
        <v>0.375</v>
      </c>
      <c r="C185" s="144">
        <v>5</v>
      </c>
      <c r="D185" s="247">
        <v>0</v>
      </c>
      <c r="E185" s="146">
        <v>2</v>
      </c>
      <c r="F185" s="146">
        <v>0</v>
      </c>
      <c r="G185" s="146">
        <v>2</v>
      </c>
      <c r="H185" s="146">
        <v>1</v>
      </c>
      <c r="I185" s="146">
        <v>0</v>
      </c>
      <c r="J185" s="146">
        <v>0</v>
      </c>
      <c r="K185" s="146">
        <v>0</v>
      </c>
      <c r="L185" s="146">
        <v>0</v>
      </c>
      <c r="M185" s="146">
        <v>0</v>
      </c>
      <c r="N185" s="146">
        <v>0</v>
      </c>
      <c r="O185" s="248">
        <v>0</v>
      </c>
      <c r="Q185" s="144">
        <v>3</v>
      </c>
      <c r="R185" s="247">
        <v>0</v>
      </c>
      <c r="S185" s="146">
        <v>2</v>
      </c>
      <c r="T185" s="146">
        <v>0</v>
      </c>
      <c r="U185" s="146">
        <v>1</v>
      </c>
      <c r="V185" s="146">
        <v>0</v>
      </c>
      <c r="W185" s="146">
        <v>0</v>
      </c>
      <c r="X185" s="146">
        <v>0</v>
      </c>
      <c r="Y185" s="146">
        <v>0</v>
      </c>
      <c r="Z185" s="146">
        <v>0</v>
      </c>
      <c r="AA185" s="146">
        <v>0</v>
      </c>
      <c r="AB185" s="146">
        <v>0</v>
      </c>
      <c r="AC185" s="248">
        <v>0</v>
      </c>
      <c r="AE185" s="144">
        <v>8</v>
      </c>
      <c r="AF185" s="8">
        <v>0</v>
      </c>
      <c r="AG185" s="8">
        <v>4</v>
      </c>
      <c r="AH185" s="8">
        <v>0</v>
      </c>
      <c r="AI185" s="8">
        <v>3</v>
      </c>
      <c r="AJ185" s="8">
        <v>1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145">
        <v>0</v>
      </c>
      <c r="AR185" s="10"/>
    </row>
    <row r="186" spans="1:44" x14ac:dyDescent="0.35">
      <c r="A186" s="171">
        <v>1</v>
      </c>
      <c r="B186" s="228">
        <v>0.38541700000000001</v>
      </c>
      <c r="C186" s="144">
        <v>4</v>
      </c>
      <c r="D186" s="247">
        <v>0</v>
      </c>
      <c r="E186" s="146">
        <v>3</v>
      </c>
      <c r="F186" s="146">
        <v>1</v>
      </c>
      <c r="G186" s="146">
        <v>0</v>
      </c>
      <c r="H186" s="146">
        <v>0</v>
      </c>
      <c r="I186" s="146">
        <v>0</v>
      </c>
      <c r="J186" s="146">
        <v>0</v>
      </c>
      <c r="K186" s="146">
        <v>0</v>
      </c>
      <c r="L186" s="146">
        <v>0</v>
      </c>
      <c r="M186" s="146">
        <v>0</v>
      </c>
      <c r="N186" s="146">
        <v>0</v>
      </c>
      <c r="O186" s="248">
        <v>0</v>
      </c>
      <c r="Q186" s="144">
        <v>4</v>
      </c>
      <c r="R186" s="247">
        <v>0</v>
      </c>
      <c r="S186" s="146">
        <v>3</v>
      </c>
      <c r="T186" s="146">
        <v>0</v>
      </c>
      <c r="U186" s="146">
        <v>0</v>
      </c>
      <c r="V186" s="146">
        <v>1</v>
      </c>
      <c r="W186" s="146">
        <v>0</v>
      </c>
      <c r="X186" s="146">
        <v>0</v>
      </c>
      <c r="Y186" s="146">
        <v>0</v>
      </c>
      <c r="Z186" s="146">
        <v>0</v>
      </c>
      <c r="AA186" s="146">
        <v>0</v>
      </c>
      <c r="AB186" s="146">
        <v>0</v>
      </c>
      <c r="AC186" s="248">
        <v>0</v>
      </c>
      <c r="AE186" s="144">
        <v>8</v>
      </c>
      <c r="AF186" s="8">
        <v>0</v>
      </c>
      <c r="AG186" s="8">
        <v>6</v>
      </c>
      <c r="AH186" s="8">
        <v>1</v>
      </c>
      <c r="AI186" s="8">
        <v>0</v>
      </c>
      <c r="AJ186" s="8">
        <v>1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145">
        <v>0</v>
      </c>
      <c r="AR186" s="10"/>
    </row>
    <row r="187" spans="1:44" x14ac:dyDescent="0.35">
      <c r="A187" s="171">
        <v>1</v>
      </c>
      <c r="B187" s="228">
        <v>0.39583299999999999</v>
      </c>
      <c r="C187" s="144">
        <v>9</v>
      </c>
      <c r="D187" s="247">
        <v>0</v>
      </c>
      <c r="E187" s="146">
        <v>7</v>
      </c>
      <c r="F187" s="146">
        <v>0</v>
      </c>
      <c r="G187" s="146">
        <v>2</v>
      </c>
      <c r="H187" s="146">
        <v>0</v>
      </c>
      <c r="I187" s="146">
        <v>0</v>
      </c>
      <c r="J187" s="146">
        <v>0</v>
      </c>
      <c r="K187" s="146">
        <v>0</v>
      </c>
      <c r="L187" s="146">
        <v>0</v>
      </c>
      <c r="M187" s="146">
        <v>0</v>
      </c>
      <c r="N187" s="146">
        <v>0</v>
      </c>
      <c r="O187" s="248">
        <v>0</v>
      </c>
      <c r="Q187" s="144">
        <v>6</v>
      </c>
      <c r="R187" s="247">
        <v>0</v>
      </c>
      <c r="S187" s="146">
        <v>5</v>
      </c>
      <c r="T187" s="146">
        <v>0</v>
      </c>
      <c r="U187" s="146">
        <v>1</v>
      </c>
      <c r="V187" s="146">
        <v>0</v>
      </c>
      <c r="W187" s="146">
        <v>0</v>
      </c>
      <c r="X187" s="146">
        <v>0</v>
      </c>
      <c r="Y187" s="146">
        <v>0</v>
      </c>
      <c r="Z187" s="146">
        <v>0</v>
      </c>
      <c r="AA187" s="146">
        <v>0</v>
      </c>
      <c r="AB187" s="146">
        <v>0</v>
      </c>
      <c r="AC187" s="248">
        <v>0</v>
      </c>
      <c r="AE187" s="144">
        <v>15</v>
      </c>
      <c r="AF187" s="8">
        <v>0</v>
      </c>
      <c r="AG187" s="8">
        <v>12</v>
      </c>
      <c r="AH187" s="8">
        <v>0</v>
      </c>
      <c r="AI187" s="8">
        <v>3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145">
        <v>0</v>
      </c>
      <c r="AR187" s="10"/>
    </row>
    <row r="188" spans="1:44" x14ac:dyDescent="0.35">
      <c r="A188" s="171">
        <v>1</v>
      </c>
      <c r="B188" s="228">
        <v>0.40625</v>
      </c>
      <c r="C188" s="144">
        <v>2</v>
      </c>
      <c r="D188" s="247">
        <v>0</v>
      </c>
      <c r="E188" s="146">
        <v>1</v>
      </c>
      <c r="F188" s="146">
        <v>0</v>
      </c>
      <c r="G188" s="146">
        <v>1</v>
      </c>
      <c r="H188" s="146">
        <v>0</v>
      </c>
      <c r="I188" s="146">
        <v>0</v>
      </c>
      <c r="J188" s="146">
        <v>0</v>
      </c>
      <c r="K188" s="146">
        <v>0</v>
      </c>
      <c r="L188" s="146">
        <v>0</v>
      </c>
      <c r="M188" s="146">
        <v>0</v>
      </c>
      <c r="N188" s="146">
        <v>0</v>
      </c>
      <c r="O188" s="248">
        <v>0</v>
      </c>
      <c r="Q188" s="144">
        <v>6</v>
      </c>
      <c r="R188" s="247">
        <v>0</v>
      </c>
      <c r="S188" s="146">
        <v>4</v>
      </c>
      <c r="T188" s="146">
        <v>1</v>
      </c>
      <c r="U188" s="146">
        <v>1</v>
      </c>
      <c r="V188" s="146">
        <v>0</v>
      </c>
      <c r="W188" s="146">
        <v>0</v>
      </c>
      <c r="X188" s="146">
        <v>0</v>
      </c>
      <c r="Y188" s="146">
        <v>0</v>
      </c>
      <c r="Z188" s="146">
        <v>0</v>
      </c>
      <c r="AA188" s="146">
        <v>0</v>
      </c>
      <c r="AB188" s="146">
        <v>0</v>
      </c>
      <c r="AC188" s="248">
        <v>0</v>
      </c>
      <c r="AE188" s="144">
        <v>8</v>
      </c>
      <c r="AF188" s="8">
        <v>0</v>
      </c>
      <c r="AG188" s="8">
        <v>5</v>
      </c>
      <c r="AH188" s="8">
        <v>1</v>
      </c>
      <c r="AI188" s="8">
        <v>2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145">
        <v>0</v>
      </c>
      <c r="AR188" s="10"/>
    </row>
    <row r="189" spans="1:44" x14ac:dyDescent="0.35">
      <c r="A189" s="171">
        <v>1</v>
      </c>
      <c r="B189" s="228">
        <v>0.41666700000000001</v>
      </c>
      <c r="C189" s="144">
        <v>9</v>
      </c>
      <c r="D189" s="247">
        <v>0</v>
      </c>
      <c r="E189" s="146">
        <v>8</v>
      </c>
      <c r="F189" s="146">
        <v>1</v>
      </c>
      <c r="G189" s="146">
        <v>0</v>
      </c>
      <c r="H189" s="146">
        <v>0</v>
      </c>
      <c r="I189" s="146">
        <v>0</v>
      </c>
      <c r="J189" s="146">
        <v>0</v>
      </c>
      <c r="K189" s="146">
        <v>0</v>
      </c>
      <c r="L189" s="146">
        <v>0</v>
      </c>
      <c r="M189" s="146">
        <v>0</v>
      </c>
      <c r="N189" s="146">
        <v>0</v>
      </c>
      <c r="O189" s="248">
        <v>0</v>
      </c>
      <c r="Q189" s="144">
        <v>5</v>
      </c>
      <c r="R189" s="247">
        <v>0</v>
      </c>
      <c r="S189" s="146">
        <v>5</v>
      </c>
      <c r="T189" s="146">
        <v>0</v>
      </c>
      <c r="U189" s="146">
        <v>0</v>
      </c>
      <c r="V189" s="146">
        <v>0</v>
      </c>
      <c r="W189" s="146">
        <v>0</v>
      </c>
      <c r="X189" s="146">
        <v>0</v>
      </c>
      <c r="Y189" s="146">
        <v>0</v>
      </c>
      <c r="Z189" s="146">
        <v>0</v>
      </c>
      <c r="AA189" s="146">
        <v>0</v>
      </c>
      <c r="AB189" s="146">
        <v>0</v>
      </c>
      <c r="AC189" s="248">
        <v>0</v>
      </c>
      <c r="AE189" s="144">
        <v>14</v>
      </c>
      <c r="AF189" s="8">
        <v>0</v>
      </c>
      <c r="AG189" s="8">
        <v>13</v>
      </c>
      <c r="AH189" s="8">
        <v>1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0</v>
      </c>
      <c r="AQ189" s="145">
        <v>0</v>
      </c>
      <c r="AR189" s="10"/>
    </row>
    <row r="190" spans="1:44" x14ac:dyDescent="0.35">
      <c r="A190" s="171">
        <v>1</v>
      </c>
      <c r="B190" s="228">
        <v>0.42708299999999999</v>
      </c>
      <c r="C190" s="144">
        <v>3</v>
      </c>
      <c r="D190" s="247">
        <v>0</v>
      </c>
      <c r="E190" s="146">
        <v>2</v>
      </c>
      <c r="F190" s="146">
        <v>0</v>
      </c>
      <c r="G190" s="146">
        <v>1</v>
      </c>
      <c r="H190" s="146">
        <v>0</v>
      </c>
      <c r="I190" s="146">
        <v>0</v>
      </c>
      <c r="J190" s="146">
        <v>0</v>
      </c>
      <c r="K190" s="146">
        <v>0</v>
      </c>
      <c r="L190" s="146">
        <v>0</v>
      </c>
      <c r="M190" s="146">
        <v>0</v>
      </c>
      <c r="N190" s="146">
        <v>0</v>
      </c>
      <c r="O190" s="248">
        <v>0</v>
      </c>
      <c r="Q190" s="144">
        <v>6</v>
      </c>
      <c r="R190" s="247">
        <v>0</v>
      </c>
      <c r="S190" s="146">
        <v>5</v>
      </c>
      <c r="T190" s="146">
        <v>0</v>
      </c>
      <c r="U190" s="146">
        <v>1</v>
      </c>
      <c r="V190" s="146">
        <v>0</v>
      </c>
      <c r="W190" s="146">
        <v>0</v>
      </c>
      <c r="X190" s="146">
        <v>0</v>
      </c>
      <c r="Y190" s="146">
        <v>0</v>
      </c>
      <c r="Z190" s="146">
        <v>0</v>
      </c>
      <c r="AA190" s="146">
        <v>0</v>
      </c>
      <c r="AB190" s="146">
        <v>0</v>
      </c>
      <c r="AC190" s="248">
        <v>0</v>
      </c>
      <c r="AE190" s="144">
        <v>9</v>
      </c>
      <c r="AF190" s="8">
        <v>0</v>
      </c>
      <c r="AG190" s="8">
        <v>7</v>
      </c>
      <c r="AH190" s="8">
        <v>0</v>
      </c>
      <c r="AI190" s="8">
        <v>2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145">
        <v>0</v>
      </c>
      <c r="AR190" s="10"/>
    </row>
    <row r="191" spans="1:44" x14ac:dyDescent="0.35">
      <c r="A191" s="171">
        <v>1</v>
      </c>
      <c r="B191" s="228">
        <v>0.4375</v>
      </c>
      <c r="C191" s="144">
        <v>5</v>
      </c>
      <c r="D191" s="247">
        <v>0</v>
      </c>
      <c r="E191" s="146">
        <v>5</v>
      </c>
      <c r="F191" s="146">
        <v>0</v>
      </c>
      <c r="G191" s="146">
        <v>0</v>
      </c>
      <c r="H191" s="146">
        <v>0</v>
      </c>
      <c r="I191" s="146">
        <v>0</v>
      </c>
      <c r="J191" s="146">
        <v>0</v>
      </c>
      <c r="K191" s="146">
        <v>0</v>
      </c>
      <c r="L191" s="146">
        <v>0</v>
      </c>
      <c r="M191" s="146">
        <v>0</v>
      </c>
      <c r="N191" s="146">
        <v>0</v>
      </c>
      <c r="O191" s="248">
        <v>0</v>
      </c>
      <c r="Q191" s="144">
        <v>7</v>
      </c>
      <c r="R191" s="247">
        <v>0</v>
      </c>
      <c r="S191" s="146">
        <v>6</v>
      </c>
      <c r="T191" s="146">
        <v>0</v>
      </c>
      <c r="U191" s="146">
        <v>1</v>
      </c>
      <c r="V191" s="146">
        <v>0</v>
      </c>
      <c r="W191" s="146">
        <v>0</v>
      </c>
      <c r="X191" s="146">
        <v>0</v>
      </c>
      <c r="Y191" s="146">
        <v>0</v>
      </c>
      <c r="Z191" s="146">
        <v>0</v>
      </c>
      <c r="AA191" s="146">
        <v>0</v>
      </c>
      <c r="AB191" s="146">
        <v>0</v>
      </c>
      <c r="AC191" s="248">
        <v>0</v>
      </c>
      <c r="AE191" s="144">
        <v>12</v>
      </c>
      <c r="AF191" s="8">
        <v>0</v>
      </c>
      <c r="AG191" s="8">
        <v>11</v>
      </c>
      <c r="AH191" s="8">
        <v>0</v>
      </c>
      <c r="AI191" s="8">
        <v>1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145">
        <v>0</v>
      </c>
      <c r="AR191" s="10"/>
    </row>
    <row r="192" spans="1:44" x14ac:dyDescent="0.35">
      <c r="A192" s="171">
        <v>1</v>
      </c>
      <c r="B192" s="228">
        <v>0.44791700000000001</v>
      </c>
      <c r="C192" s="144">
        <v>4</v>
      </c>
      <c r="D192" s="247">
        <v>0</v>
      </c>
      <c r="E192" s="146">
        <v>3</v>
      </c>
      <c r="F192" s="146">
        <v>0</v>
      </c>
      <c r="G192" s="146">
        <v>1</v>
      </c>
      <c r="H192" s="146">
        <v>0</v>
      </c>
      <c r="I192" s="146">
        <v>0</v>
      </c>
      <c r="J192" s="146">
        <v>0</v>
      </c>
      <c r="K192" s="146">
        <v>0</v>
      </c>
      <c r="L192" s="146">
        <v>0</v>
      </c>
      <c r="M192" s="146">
        <v>0</v>
      </c>
      <c r="N192" s="146">
        <v>0</v>
      </c>
      <c r="O192" s="248">
        <v>0</v>
      </c>
      <c r="Q192" s="144">
        <v>8</v>
      </c>
      <c r="R192" s="247">
        <v>0</v>
      </c>
      <c r="S192" s="146">
        <v>7</v>
      </c>
      <c r="T192" s="146">
        <v>0</v>
      </c>
      <c r="U192" s="146">
        <v>1</v>
      </c>
      <c r="V192" s="146">
        <v>0</v>
      </c>
      <c r="W192" s="146">
        <v>0</v>
      </c>
      <c r="X192" s="146">
        <v>0</v>
      </c>
      <c r="Y192" s="146">
        <v>0</v>
      </c>
      <c r="Z192" s="146">
        <v>0</v>
      </c>
      <c r="AA192" s="146">
        <v>0</v>
      </c>
      <c r="AB192" s="146">
        <v>0</v>
      </c>
      <c r="AC192" s="248">
        <v>0</v>
      </c>
      <c r="AE192" s="144">
        <v>12</v>
      </c>
      <c r="AF192" s="8">
        <v>0</v>
      </c>
      <c r="AG192" s="8">
        <v>10</v>
      </c>
      <c r="AH192" s="8">
        <v>0</v>
      </c>
      <c r="AI192" s="8">
        <v>2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145">
        <v>0</v>
      </c>
      <c r="AR192" s="10"/>
    </row>
    <row r="193" spans="1:44" x14ac:dyDescent="0.35">
      <c r="A193" s="171">
        <v>1</v>
      </c>
      <c r="B193" s="228">
        <v>0.45833299999999999</v>
      </c>
      <c r="C193" s="144">
        <v>1</v>
      </c>
      <c r="D193" s="247">
        <v>0</v>
      </c>
      <c r="E193" s="146">
        <v>1</v>
      </c>
      <c r="F193" s="146">
        <v>0</v>
      </c>
      <c r="G193" s="146">
        <v>0</v>
      </c>
      <c r="H193" s="146">
        <v>0</v>
      </c>
      <c r="I193" s="146">
        <v>0</v>
      </c>
      <c r="J193" s="146">
        <v>0</v>
      </c>
      <c r="K193" s="146">
        <v>0</v>
      </c>
      <c r="L193" s="146">
        <v>0</v>
      </c>
      <c r="M193" s="146">
        <v>0</v>
      </c>
      <c r="N193" s="146">
        <v>0</v>
      </c>
      <c r="O193" s="248">
        <v>0</v>
      </c>
      <c r="Q193" s="144">
        <v>3</v>
      </c>
      <c r="R193" s="247">
        <v>0</v>
      </c>
      <c r="S193" s="146">
        <v>1</v>
      </c>
      <c r="T193" s="146">
        <v>0</v>
      </c>
      <c r="U193" s="146">
        <v>2</v>
      </c>
      <c r="V193" s="146">
        <v>0</v>
      </c>
      <c r="W193" s="146">
        <v>0</v>
      </c>
      <c r="X193" s="146">
        <v>0</v>
      </c>
      <c r="Y193" s="146">
        <v>0</v>
      </c>
      <c r="Z193" s="146">
        <v>0</v>
      </c>
      <c r="AA193" s="146">
        <v>0</v>
      </c>
      <c r="AB193" s="146">
        <v>0</v>
      </c>
      <c r="AC193" s="248">
        <v>0</v>
      </c>
      <c r="AE193" s="144">
        <v>4</v>
      </c>
      <c r="AF193" s="8">
        <v>0</v>
      </c>
      <c r="AG193" s="8">
        <v>2</v>
      </c>
      <c r="AH193" s="8">
        <v>0</v>
      </c>
      <c r="AI193" s="8">
        <v>2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145">
        <v>0</v>
      </c>
      <c r="AR193" s="10"/>
    </row>
    <row r="194" spans="1:44" x14ac:dyDescent="0.35">
      <c r="A194" s="171">
        <v>1</v>
      </c>
      <c r="B194" s="228">
        <v>0.46875</v>
      </c>
      <c r="C194" s="144">
        <v>4</v>
      </c>
      <c r="D194" s="247">
        <v>0</v>
      </c>
      <c r="E194" s="146">
        <v>3</v>
      </c>
      <c r="F194" s="146">
        <v>0</v>
      </c>
      <c r="G194" s="146">
        <v>1</v>
      </c>
      <c r="H194" s="146">
        <v>0</v>
      </c>
      <c r="I194" s="146">
        <v>0</v>
      </c>
      <c r="J194" s="146">
        <v>0</v>
      </c>
      <c r="K194" s="146">
        <v>0</v>
      </c>
      <c r="L194" s="146">
        <v>0</v>
      </c>
      <c r="M194" s="146">
        <v>0</v>
      </c>
      <c r="N194" s="146">
        <v>0</v>
      </c>
      <c r="O194" s="248">
        <v>0</v>
      </c>
      <c r="Q194" s="144">
        <v>3</v>
      </c>
      <c r="R194" s="247">
        <v>0</v>
      </c>
      <c r="S194" s="146">
        <v>3</v>
      </c>
      <c r="T194" s="146">
        <v>0</v>
      </c>
      <c r="U194" s="146">
        <v>0</v>
      </c>
      <c r="V194" s="146">
        <v>0</v>
      </c>
      <c r="W194" s="146">
        <v>0</v>
      </c>
      <c r="X194" s="146">
        <v>0</v>
      </c>
      <c r="Y194" s="146">
        <v>0</v>
      </c>
      <c r="Z194" s="146">
        <v>0</v>
      </c>
      <c r="AA194" s="146">
        <v>0</v>
      </c>
      <c r="AB194" s="146">
        <v>0</v>
      </c>
      <c r="AC194" s="248">
        <v>0</v>
      </c>
      <c r="AE194" s="144">
        <v>7</v>
      </c>
      <c r="AF194" s="8">
        <v>0</v>
      </c>
      <c r="AG194" s="8">
        <v>6</v>
      </c>
      <c r="AH194" s="8">
        <v>0</v>
      </c>
      <c r="AI194" s="8">
        <v>1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145">
        <v>0</v>
      </c>
      <c r="AR194" s="10"/>
    </row>
    <row r="195" spans="1:44" x14ac:dyDescent="0.35">
      <c r="A195" s="171">
        <v>1</v>
      </c>
      <c r="B195" s="228">
        <v>0.47916700000000001</v>
      </c>
      <c r="C195" s="144">
        <v>9</v>
      </c>
      <c r="D195" s="247">
        <v>0</v>
      </c>
      <c r="E195" s="146">
        <v>2</v>
      </c>
      <c r="F195" s="146">
        <v>0</v>
      </c>
      <c r="G195" s="146">
        <v>4</v>
      </c>
      <c r="H195" s="146">
        <v>1</v>
      </c>
      <c r="I195" s="146">
        <v>1</v>
      </c>
      <c r="J195" s="146">
        <v>0</v>
      </c>
      <c r="K195" s="146">
        <v>0</v>
      </c>
      <c r="L195" s="146">
        <v>1</v>
      </c>
      <c r="M195" s="146">
        <v>0</v>
      </c>
      <c r="N195" s="146">
        <v>0</v>
      </c>
      <c r="O195" s="248">
        <v>0</v>
      </c>
      <c r="Q195" s="144">
        <v>5</v>
      </c>
      <c r="R195" s="247">
        <v>0</v>
      </c>
      <c r="S195" s="146">
        <v>4</v>
      </c>
      <c r="T195" s="146">
        <v>0</v>
      </c>
      <c r="U195" s="146">
        <v>1</v>
      </c>
      <c r="V195" s="146">
        <v>0</v>
      </c>
      <c r="W195" s="146">
        <v>0</v>
      </c>
      <c r="X195" s="146">
        <v>0</v>
      </c>
      <c r="Y195" s="146">
        <v>0</v>
      </c>
      <c r="Z195" s="146">
        <v>0</v>
      </c>
      <c r="AA195" s="146">
        <v>0</v>
      </c>
      <c r="AB195" s="146">
        <v>0</v>
      </c>
      <c r="AC195" s="248">
        <v>0</v>
      </c>
      <c r="AE195" s="144">
        <v>14</v>
      </c>
      <c r="AF195" s="8">
        <v>0</v>
      </c>
      <c r="AG195" s="8">
        <v>6</v>
      </c>
      <c r="AH195" s="8">
        <v>0</v>
      </c>
      <c r="AI195" s="8">
        <v>5</v>
      </c>
      <c r="AJ195" s="8">
        <v>1</v>
      </c>
      <c r="AK195" s="8">
        <v>1</v>
      </c>
      <c r="AL195" s="8">
        <v>0</v>
      </c>
      <c r="AM195" s="8">
        <v>0</v>
      </c>
      <c r="AN195" s="8">
        <v>1</v>
      </c>
      <c r="AO195" s="8">
        <v>0</v>
      </c>
      <c r="AP195" s="8">
        <v>0</v>
      </c>
      <c r="AQ195" s="145">
        <v>0</v>
      </c>
      <c r="AR195" s="10"/>
    </row>
    <row r="196" spans="1:44" x14ac:dyDescent="0.35">
      <c r="A196" s="171">
        <v>1</v>
      </c>
      <c r="B196" s="228">
        <v>0.48958299999999999</v>
      </c>
      <c r="C196" s="144">
        <v>4</v>
      </c>
      <c r="D196" s="247">
        <v>0</v>
      </c>
      <c r="E196" s="146">
        <v>3</v>
      </c>
      <c r="F196" s="146">
        <v>0</v>
      </c>
      <c r="G196" s="146">
        <v>0</v>
      </c>
      <c r="H196" s="146">
        <v>1</v>
      </c>
      <c r="I196" s="146">
        <v>0</v>
      </c>
      <c r="J196" s="146">
        <v>0</v>
      </c>
      <c r="K196" s="146">
        <v>0</v>
      </c>
      <c r="L196" s="146">
        <v>0</v>
      </c>
      <c r="M196" s="146">
        <v>0</v>
      </c>
      <c r="N196" s="146">
        <v>0</v>
      </c>
      <c r="O196" s="248">
        <v>0</v>
      </c>
      <c r="Q196" s="144">
        <v>4</v>
      </c>
      <c r="R196" s="247">
        <v>0</v>
      </c>
      <c r="S196" s="146">
        <v>3</v>
      </c>
      <c r="T196" s="146">
        <v>0</v>
      </c>
      <c r="U196" s="146">
        <v>1</v>
      </c>
      <c r="V196" s="146">
        <v>0</v>
      </c>
      <c r="W196" s="146">
        <v>0</v>
      </c>
      <c r="X196" s="146">
        <v>0</v>
      </c>
      <c r="Y196" s="146">
        <v>0</v>
      </c>
      <c r="Z196" s="146">
        <v>0</v>
      </c>
      <c r="AA196" s="146">
        <v>0</v>
      </c>
      <c r="AB196" s="146">
        <v>0</v>
      </c>
      <c r="AC196" s="248">
        <v>0</v>
      </c>
      <c r="AE196" s="144">
        <v>8</v>
      </c>
      <c r="AF196" s="8">
        <v>0</v>
      </c>
      <c r="AG196" s="8">
        <v>6</v>
      </c>
      <c r="AH196" s="8">
        <v>0</v>
      </c>
      <c r="AI196" s="8">
        <v>1</v>
      </c>
      <c r="AJ196" s="8">
        <v>1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145">
        <v>0</v>
      </c>
      <c r="AR196" s="10"/>
    </row>
    <row r="197" spans="1:44" x14ac:dyDescent="0.35">
      <c r="A197" s="171">
        <v>1</v>
      </c>
      <c r="B197" s="228">
        <v>0.5</v>
      </c>
      <c r="C197" s="144">
        <v>9</v>
      </c>
      <c r="D197" s="247">
        <v>0</v>
      </c>
      <c r="E197" s="146">
        <v>8</v>
      </c>
      <c r="F197" s="146">
        <v>0</v>
      </c>
      <c r="G197" s="146">
        <v>1</v>
      </c>
      <c r="H197" s="146">
        <v>0</v>
      </c>
      <c r="I197" s="146">
        <v>0</v>
      </c>
      <c r="J197" s="146">
        <v>0</v>
      </c>
      <c r="K197" s="146">
        <v>0</v>
      </c>
      <c r="L197" s="146">
        <v>0</v>
      </c>
      <c r="M197" s="146">
        <v>0</v>
      </c>
      <c r="N197" s="146">
        <v>0</v>
      </c>
      <c r="O197" s="248">
        <v>0</v>
      </c>
      <c r="Q197" s="144">
        <v>12</v>
      </c>
      <c r="R197" s="247">
        <v>0</v>
      </c>
      <c r="S197" s="146">
        <v>8</v>
      </c>
      <c r="T197" s="146">
        <v>1</v>
      </c>
      <c r="U197" s="146">
        <v>2</v>
      </c>
      <c r="V197" s="146">
        <v>1</v>
      </c>
      <c r="W197" s="146">
        <v>0</v>
      </c>
      <c r="X197" s="146">
        <v>0</v>
      </c>
      <c r="Y197" s="146">
        <v>0</v>
      </c>
      <c r="Z197" s="146">
        <v>0</v>
      </c>
      <c r="AA197" s="146">
        <v>0</v>
      </c>
      <c r="AB197" s="146">
        <v>0</v>
      </c>
      <c r="AC197" s="248">
        <v>0</v>
      </c>
      <c r="AE197" s="144">
        <v>21</v>
      </c>
      <c r="AF197" s="146">
        <v>0</v>
      </c>
      <c r="AG197" s="8">
        <v>16</v>
      </c>
      <c r="AH197" s="8">
        <v>1</v>
      </c>
      <c r="AI197" s="8">
        <v>3</v>
      </c>
      <c r="AJ197" s="8">
        <v>1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145">
        <v>0</v>
      </c>
      <c r="AR197" s="10"/>
    </row>
    <row r="198" spans="1:44" x14ac:dyDescent="0.35">
      <c r="A198" s="171">
        <v>1</v>
      </c>
      <c r="B198" s="228">
        <v>0.51041700000000001</v>
      </c>
      <c r="C198" s="144">
        <v>6</v>
      </c>
      <c r="D198" s="247">
        <v>0</v>
      </c>
      <c r="E198" s="146">
        <v>6</v>
      </c>
      <c r="F198" s="146">
        <v>0</v>
      </c>
      <c r="G198" s="146">
        <v>0</v>
      </c>
      <c r="H198" s="146">
        <v>0</v>
      </c>
      <c r="I198" s="146">
        <v>0</v>
      </c>
      <c r="J198" s="146">
        <v>0</v>
      </c>
      <c r="K198" s="146">
        <v>0</v>
      </c>
      <c r="L198" s="146">
        <v>0</v>
      </c>
      <c r="M198" s="146">
        <v>0</v>
      </c>
      <c r="N198" s="146">
        <v>0</v>
      </c>
      <c r="O198" s="248">
        <v>0</v>
      </c>
      <c r="Q198" s="144">
        <v>3</v>
      </c>
      <c r="R198" s="247">
        <v>0</v>
      </c>
      <c r="S198" s="146">
        <v>3</v>
      </c>
      <c r="T198" s="146">
        <v>0</v>
      </c>
      <c r="U198" s="146">
        <v>0</v>
      </c>
      <c r="V198" s="146">
        <v>0</v>
      </c>
      <c r="W198" s="146">
        <v>0</v>
      </c>
      <c r="X198" s="146">
        <v>0</v>
      </c>
      <c r="Y198" s="146">
        <v>0</v>
      </c>
      <c r="Z198" s="146">
        <v>0</v>
      </c>
      <c r="AA198" s="146">
        <v>0</v>
      </c>
      <c r="AB198" s="146">
        <v>0</v>
      </c>
      <c r="AC198" s="248">
        <v>0</v>
      </c>
      <c r="AE198" s="144">
        <v>9</v>
      </c>
      <c r="AF198" s="8">
        <v>0</v>
      </c>
      <c r="AG198" s="8">
        <v>9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145">
        <v>0</v>
      </c>
      <c r="AR198" s="10"/>
    </row>
    <row r="199" spans="1:44" x14ac:dyDescent="0.35">
      <c r="A199" s="171">
        <v>1</v>
      </c>
      <c r="B199" s="228">
        <v>0.52083299999999999</v>
      </c>
      <c r="C199" s="144">
        <v>7</v>
      </c>
      <c r="D199" s="247">
        <v>0</v>
      </c>
      <c r="E199" s="146">
        <v>7</v>
      </c>
      <c r="F199" s="146">
        <v>0</v>
      </c>
      <c r="G199" s="146">
        <v>0</v>
      </c>
      <c r="H199" s="146">
        <v>0</v>
      </c>
      <c r="I199" s="146">
        <v>0</v>
      </c>
      <c r="J199" s="146">
        <v>0</v>
      </c>
      <c r="K199" s="146">
        <v>0</v>
      </c>
      <c r="L199" s="146">
        <v>0</v>
      </c>
      <c r="M199" s="146">
        <v>0</v>
      </c>
      <c r="N199" s="146">
        <v>0</v>
      </c>
      <c r="O199" s="248">
        <v>0</v>
      </c>
      <c r="Q199" s="144">
        <v>9</v>
      </c>
      <c r="R199" s="247">
        <v>0</v>
      </c>
      <c r="S199" s="146">
        <v>7</v>
      </c>
      <c r="T199" s="146">
        <v>0</v>
      </c>
      <c r="U199" s="146">
        <v>2</v>
      </c>
      <c r="V199" s="146">
        <v>0</v>
      </c>
      <c r="W199" s="146">
        <v>0</v>
      </c>
      <c r="X199" s="146">
        <v>0</v>
      </c>
      <c r="Y199" s="146">
        <v>0</v>
      </c>
      <c r="Z199" s="146">
        <v>0</v>
      </c>
      <c r="AA199" s="146">
        <v>0</v>
      </c>
      <c r="AB199" s="146">
        <v>0</v>
      </c>
      <c r="AC199" s="248">
        <v>0</v>
      </c>
      <c r="AE199" s="144">
        <v>16</v>
      </c>
      <c r="AF199" s="8">
        <v>0</v>
      </c>
      <c r="AG199" s="8">
        <v>14</v>
      </c>
      <c r="AH199" s="8">
        <v>0</v>
      </c>
      <c r="AI199" s="8">
        <v>2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145">
        <v>0</v>
      </c>
      <c r="AR199" s="10"/>
    </row>
    <row r="200" spans="1:44" x14ac:dyDescent="0.35">
      <c r="A200" s="171">
        <v>1</v>
      </c>
      <c r="B200" s="228">
        <v>0.53125</v>
      </c>
      <c r="C200" s="144">
        <v>6</v>
      </c>
      <c r="D200" s="247">
        <v>0</v>
      </c>
      <c r="E200" s="146">
        <v>4</v>
      </c>
      <c r="F200" s="146">
        <v>0</v>
      </c>
      <c r="G200" s="146">
        <v>2</v>
      </c>
      <c r="H200" s="146">
        <v>0</v>
      </c>
      <c r="I200" s="146">
        <v>0</v>
      </c>
      <c r="J200" s="146">
        <v>0</v>
      </c>
      <c r="K200" s="146">
        <v>0</v>
      </c>
      <c r="L200" s="146">
        <v>0</v>
      </c>
      <c r="M200" s="146">
        <v>0</v>
      </c>
      <c r="N200" s="146">
        <v>0</v>
      </c>
      <c r="O200" s="248">
        <v>0</v>
      </c>
      <c r="Q200" s="144">
        <v>8</v>
      </c>
      <c r="R200" s="247">
        <v>0</v>
      </c>
      <c r="S200" s="146">
        <v>7</v>
      </c>
      <c r="T200" s="146">
        <v>0</v>
      </c>
      <c r="U200" s="146">
        <v>0</v>
      </c>
      <c r="V200" s="146">
        <v>0</v>
      </c>
      <c r="W200" s="146">
        <v>1</v>
      </c>
      <c r="X200" s="146">
        <v>0</v>
      </c>
      <c r="Y200" s="146">
        <v>0</v>
      </c>
      <c r="Z200" s="146">
        <v>0</v>
      </c>
      <c r="AA200" s="146">
        <v>0</v>
      </c>
      <c r="AB200" s="146">
        <v>0</v>
      </c>
      <c r="AC200" s="248">
        <v>0</v>
      </c>
      <c r="AE200" s="144">
        <v>14</v>
      </c>
      <c r="AF200" s="8">
        <v>0</v>
      </c>
      <c r="AG200" s="8">
        <v>11</v>
      </c>
      <c r="AH200" s="8">
        <v>0</v>
      </c>
      <c r="AI200" s="8">
        <v>2</v>
      </c>
      <c r="AJ200" s="8">
        <v>0</v>
      </c>
      <c r="AK200" s="8">
        <v>1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145">
        <v>0</v>
      </c>
      <c r="AR200" s="10"/>
    </row>
    <row r="201" spans="1:44" x14ac:dyDescent="0.35">
      <c r="A201" s="171">
        <v>1</v>
      </c>
      <c r="B201" s="228">
        <v>0.54166700000000001</v>
      </c>
      <c r="C201" s="144">
        <v>8</v>
      </c>
      <c r="D201" s="247">
        <v>0</v>
      </c>
      <c r="E201" s="146">
        <v>7</v>
      </c>
      <c r="F201" s="146">
        <v>1</v>
      </c>
      <c r="G201" s="146">
        <v>0</v>
      </c>
      <c r="H201" s="146">
        <v>0</v>
      </c>
      <c r="I201" s="146">
        <v>0</v>
      </c>
      <c r="J201" s="146">
        <v>0</v>
      </c>
      <c r="K201" s="146">
        <v>0</v>
      </c>
      <c r="L201" s="146">
        <v>0</v>
      </c>
      <c r="M201" s="146">
        <v>0</v>
      </c>
      <c r="N201" s="146">
        <v>0</v>
      </c>
      <c r="O201" s="248">
        <v>0</v>
      </c>
      <c r="Q201" s="144">
        <v>6</v>
      </c>
      <c r="R201" s="247">
        <v>0</v>
      </c>
      <c r="S201" s="146">
        <v>5</v>
      </c>
      <c r="T201" s="146">
        <v>0</v>
      </c>
      <c r="U201" s="146">
        <v>1</v>
      </c>
      <c r="V201" s="146">
        <v>0</v>
      </c>
      <c r="W201" s="146">
        <v>0</v>
      </c>
      <c r="X201" s="146">
        <v>0</v>
      </c>
      <c r="Y201" s="146">
        <v>0</v>
      </c>
      <c r="Z201" s="146">
        <v>0</v>
      </c>
      <c r="AA201" s="146">
        <v>0</v>
      </c>
      <c r="AB201" s="146">
        <v>0</v>
      </c>
      <c r="AC201" s="248">
        <v>0</v>
      </c>
      <c r="AE201" s="144">
        <v>14</v>
      </c>
      <c r="AF201" s="8">
        <v>0</v>
      </c>
      <c r="AG201" s="8">
        <v>12</v>
      </c>
      <c r="AH201" s="8">
        <v>1</v>
      </c>
      <c r="AI201" s="8">
        <v>1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145">
        <v>0</v>
      </c>
      <c r="AR201" s="10"/>
    </row>
    <row r="202" spans="1:44" x14ac:dyDescent="0.35">
      <c r="A202" s="171">
        <v>1</v>
      </c>
      <c r="B202" s="228">
        <v>0.55208299999999999</v>
      </c>
      <c r="C202" s="144">
        <v>5</v>
      </c>
      <c r="D202" s="247">
        <v>0</v>
      </c>
      <c r="E202" s="146">
        <v>3</v>
      </c>
      <c r="F202" s="146">
        <v>0</v>
      </c>
      <c r="G202" s="146">
        <v>2</v>
      </c>
      <c r="H202" s="146">
        <v>0</v>
      </c>
      <c r="I202" s="146">
        <v>0</v>
      </c>
      <c r="J202" s="146">
        <v>0</v>
      </c>
      <c r="K202" s="146">
        <v>0</v>
      </c>
      <c r="L202" s="146">
        <v>0</v>
      </c>
      <c r="M202" s="146">
        <v>0</v>
      </c>
      <c r="N202" s="146">
        <v>0</v>
      </c>
      <c r="O202" s="248">
        <v>0</v>
      </c>
      <c r="Q202" s="144">
        <v>7</v>
      </c>
      <c r="R202" s="247">
        <v>0</v>
      </c>
      <c r="S202" s="146">
        <v>5</v>
      </c>
      <c r="T202" s="146">
        <v>0</v>
      </c>
      <c r="U202" s="146">
        <v>2</v>
      </c>
      <c r="V202" s="146">
        <v>0</v>
      </c>
      <c r="W202" s="146">
        <v>0</v>
      </c>
      <c r="X202" s="146">
        <v>0</v>
      </c>
      <c r="Y202" s="146">
        <v>0</v>
      </c>
      <c r="Z202" s="146">
        <v>0</v>
      </c>
      <c r="AA202" s="146">
        <v>0</v>
      </c>
      <c r="AB202" s="146">
        <v>0</v>
      </c>
      <c r="AC202" s="248">
        <v>0</v>
      </c>
      <c r="AE202" s="144">
        <v>12</v>
      </c>
      <c r="AF202" s="8">
        <v>0</v>
      </c>
      <c r="AG202" s="8">
        <v>8</v>
      </c>
      <c r="AH202" s="8">
        <v>0</v>
      </c>
      <c r="AI202" s="8">
        <v>4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145">
        <v>0</v>
      </c>
      <c r="AR202" s="10"/>
    </row>
    <row r="203" spans="1:44" x14ac:dyDescent="0.35">
      <c r="A203" s="171">
        <v>1</v>
      </c>
      <c r="B203" s="228">
        <v>0.5625</v>
      </c>
      <c r="C203" s="144">
        <v>1</v>
      </c>
      <c r="D203" s="247">
        <v>0</v>
      </c>
      <c r="E203" s="146">
        <v>1</v>
      </c>
      <c r="F203" s="146">
        <v>0</v>
      </c>
      <c r="G203" s="146">
        <v>0</v>
      </c>
      <c r="H203" s="146">
        <v>0</v>
      </c>
      <c r="I203" s="146">
        <v>0</v>
      </c>
      <c r="J203" s="146">
        <v>0</v>
      </c>
      <c r="K203" s="146">
        <v>0</v>
      </c>
      <c r="L203" s="146">
        <v>0</v>
      </c>
      <c r="M203" s="146">
        <v>0</v>
      </c>
      <c r="N203" s="146">
        <v>0</v>
      </c>
      <c r="O203" s="248">
        <v>0</v>
      </c>
      <c r="Q203" s="144">
        <v>3</v>
      </c>
      <c r="R203" s="247">
        <v>0</v>
      </c>
      <c r="S203" s="146">
        <v>2</v>
      </c>
      <c r="T203" s="146">
        <v>0</v>
      </c>
      <c r="U203" s="146">
        <v>1</v>
      </c>
      <c r="V203" s="146">
        <v>0</v>
      </c>
      <c r="W203" s="146">
        <v>0</v>
      </c>
      <c r="X203" s="146">
        <v>0</v>
      </c>
      <c r="Y203" s="146">
        <v>0</v>
      </c>
      <c r="Z203" s="146">
        <v>0</v>
      </c>
      <c r="AA203" s="146">
        <v>0</v>
      </c>
      <c r="AB203" s="146">
        <v>0</v>
      </c>
      <c r="AC203" s="248">
        <v>0</v>
      </c>
      <c r="AE203" s="144">
        <v>4</v>
      </c>
      <c r="AF203" s="8">
        <v>0</v>
      </c>
      <c r="AG203" s="8">
        <v>3</v>
      </c>
      <c r="AH203" s="8">
        <v>0</v>
      </c>
      <c r="AI203" s="8">
        <v>1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145">
        <v>0</v>
      </c>
      <c r="AR203" s="10"/>
    </row>
    <row r="204" spans="1:44" x14ac:dyDescent="0.35">
      <c r="A204" s="171">
        <v>1</v>
      </c>
      <c r="B204" s="228">
        <v>0.57291700000000001</v>
      </c>
      <c r="C204" s="144">
        <v>5</v>
      </c>
      <c r="D204" s="247">
        <v>0</v>
      </c>
      <c r="E204" s="146">
        <v>3</v>
      </c>
      <c r="F204" s="146">
        <v>0</v>
      </c>
      <c r="G204" s="146">
        <v>2</v>
      </c>
      <c r="H204" s="146">
        <v>0</v>
      </c>
      <c r="I204" s="146">
        <v>0</v>
      </c>
      <c r="J204" s="146">
        <v>0</v>
      </c>
      <c r="K204" s="146">
        <v>0</v>
      </c>
      <c r="L204" s="146">
        <v>0</v>
      </c>
      <c r="M204" s="146">
        <v>0</v>
      </c>
      <c r="N204" s="146">
        <v>0</v>
      </c>
      <c r="O204" s="248">
        <v>0</v>
      </c>
      <c r="Q204" s="144">
        <v>8</v>
      </c>
      <c r="R204" s="247">
        <v>0</v>
      </c>
      <c r="S204" s="146">
        <v>7</v>
      </c>
      <c r="T204" s="146">
        <v>0</v>
      </c>
      <c r="U204" s="146">
        <v>1</v>
      </c>
      <c r="V204" s="146">
        <v>0</v>
      </c>
      <c r="W204" s="146">
        <v>0</v>
      </c>
      <c r="X204" s="146">
        <v>0</v>
      </c>
      <c r="Y204" s="146">
        <v>0</v>
      </c>
      <c r="Z204" s="146">
        <v>0</v>
      </c>
      <c r="AA204" s="146">
        <v>0</v>
      </c>
      <c r="AB204" s="146">
        <v>0</v>
      </c>
      <c r="AC204" s="248">
        <v>0</v>
      </c>
      <c r="AE204" s="144">
        <v>13</v>
      </c>
      <c r="AF204" s="8">
        <v>0</v>
      </c>
      <c r="AG204" s="8">
        <v>10</v>
      </c>
      <c r="AH204" s="8">
        <v>0</v>
      </c>
      <c r="AI204" s="8">
        <v>3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145">
        <v>0</v>
      </c>
      <c r="AR204" s="10"/>
    </row>
    <row r="205" spans="1:44" x14ac:dyDescent="0.35">
      <c r="A205" s="171">
        <v>1</v>
      </c>
      <c r="B205" s="228">
        <v>0.58333299999999999</v>
      </c>
      <c r="C205" s="144">
        <v>5</v>
      </c>
      <c r="D205" s="247">
        <v>0</v>
      </c>
      <c r="E205" s="146">
        <v>4</v>
      </c>
      <c r="F205" s="146">
        <v>0</v>
      </c>
      <c r="G205" s="146">
        <v>1</v>
      </c>
      <c r="H205" s="146">
        <v>0</v>
      </c>
      <c r="I205" s="146">
        <v>0</v>
      </c>
      <c r="J205" s="146">
        <v>0</v>
      </c>
      <c r="K205" s="146">
        <v>0</v>
      </c>
      <c r="L205" s="146">
        <v>0</v>
      </c>
      <c r="M205" s="146">
        <v>0</v>
      </c>
      <c r="N205" s="146">
        <v>0</v>
      </c>
      <c r="O205" s="248">
        <v>0</v>
      </c>
      <c r="Q205" s="144">
        <v>5</v>
      </c>
      <c r="R205" s="247">
        <v>0</v>
      </c>
      <c r="S205" s="146">
        <v>2</v>
      </c>
      <c r="T205" s="146">
        <v>0</v>
      </c>
      <c r="U205" s="146">
        <v>3</v>
      </c>
      <c r="V205" s="146">
        <v>0</v>
      </c>
      <c r="W205" s="146">
        <v>0</v>
      </c>
      <c r="X205" s="146">
        <v>0</v>
      </c>
      <c r="Y205" s="146">
        <v>0</v>
      </c>
      <c r="Z205" s="146">
        <v>0</v>
      </c>
      <c r="AA205" s="146">
        <v>0</v>
      </c>
      <c r="AB205" s="146">
        <v>0</v>
      </c>
      <c r="AC205" s="248">
        <v>0</v>
      </c>
      <c r="AE205" s="144">
        <v>10</v>
      </c>
      <c r="AF205" s="8">
        <v>0</v>
      </c>
      <c r="AG205" s="8">
        <v>6</v>
      </c>
      <c r="AH205" s="8">
        <v>0</v>
      </c>
      <c r="AI205" s="8">
        <v>4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145">
        <v>0</v>
      </c>
      <c r="AR205" s="10"/>
    </row>
    <row r="206" spans="1:44" x14ac:dyDescent="0.35">
      <c r="A206" s="171">
        <v>1</v>
      </c>
      <c r="B206" s="228">
        <v>0.59375</v>
      </c>
      <c r="C206" s="144">
        <v>11</v>
      </c>
      <c r="D206" s="247">
        <v>0</v>
      </c>
      <c r="E206" s="146">
        <v>8</v>
      </c>
      <c r="F206" s="146">
        <v>0</v>
      </c>
      <c r="G206" s="146">
        <v>3</v>
      </c>
      <c r="H206" s="146">
        <v>0</v>
      </c>
      <c r="I206" s="146">
        <v>0</v>
      </c>
      <c r="J206" s="146">
        <v>0</v>
      </c>
      <c r="K206" s="146">
        <v>0</v>
      </c>
      <c r="L206" s="146">
        <v>0</v>
      </c>
      <c r="M206" s="146">
        <v>0</v>
      </c>
      <c r="N206" s="146">
        <v>0</v>
      </c>
      <c r="O206" s="248">
        <v>0</v>
      </c>
      <c r="Q206" s="144">
        <v>5</v>
      </c>
      <c r="R206" s="247">
        <v>0</v>
      </c>
      <c r="S206" s="146">
        <v>3</v>
      </c>
      <c r="T206" s="146">
        <v>0</v>
      </c>
      <c r="U206" s="146">
        <v>1</v>
      </c>
      <c r="V206" s="146">
        <v>0</v>
      </c>
      <c r="W206" s="146">
        <v>0</v>
      </c>
      <c r="X206" s="146">
        <v>0</v>
      </c>
      <c r="Y206" s="146">
        <v>0</v>
      </c>
      <c r="Z206" s="146">
        <v>1</v>
      </c>
      <c r="AA206" s="146">
        <v>0</v>
      </c>
      <c r="AB206" s="146">
        <v>0</v>
      </c>
      <c r="AC206" s="248">
        <v>0</v>
      </c>
      <c r="AE206" s="144">
        <v>16</v>
      </c>
      <c r="AF206" s="8">
        <v>0</v>
      </c>
      <c r="AG206" s="8">
        <v>11</v>
      </c>
      <c r="AH206" s="8">
        <v>0</v>
      </c>
      <c r="AI206" s="8">
        <v>4</v>
      </c>
      <c r="AJ206" s="8">
        <v>0</v>
      </c>
      <c r="AK206" s="8">
        <v>0</v>
      </c>
      <c r="AL206" s="8">
        <v>0</v>
      </c>
      <c r="AM206" s="8">
        <v>0</v>
      </c>
      <c r="AN206" s="8">
        <v>1</v>
      </c>
      <c r="AO206" s="8">
        <v>0</v>
      </c>
      <c r="AP206" s="8">
        <v>0</v>
      </c>
      <c r="AQ206" s="145">
        <v>0</v>
      </c>
      <c r="AR206" s="10"/>
    </row>
    <row r="207" spans="1:44" x14ac:dyDescent="0.35">
      <c r="A207" s="171">
        <v>1</v>
      </c>
      <c r="B207" s="228">
        <v>0.60416700000000001</v>
      </c>
      <c r="C207" s="144">
        <v>2</v>
      </c>
      <c r="D207" s="247">
        <v>0</v>
      </c>
      <c r="E207" s="146">
        <v>2</v>
      </c>
      <c r="F207" s="146">
        <v>0</v>
      </c>
      <c r="G207" s="146">
        <v>0</v>
      </c>
      <c r="H207" s="146">
        <v>0</v>
      </c>
      <c r="I207" s="146">
        <v>0</v>
      </c>
      <c r="J207" s="146">
        <v>0</v>
      </c>
      <c r="K207" s="146">
        <v>0</v>
      </c>
      <c r="L207" s="146">
        <v>0</v>
      </c>
      <c r="M207" s="146">
        <v>0</v>
      </c>
      <c r="N207" s="146">
        <v>0</v>
      </c>
      <c r="O207" s="248">
        <v>0</v>
      </c>
      <c r="Q207" s="144">
        <v>4</v>
      </c>
      <c r="R207" s="247">
        <v>0</v>
      </c>
      <c r="S207" s="146">
        <v>2</v>
      </c>
      <c r="T207" s="146">
        <v>0</v>
      </c>
      <c r="U207" s="146">
        <v>2</v>
      </c>
      <c r="V207" s="146">
        <v>0</v>
      </c>
      <c r="W207" s="146">
        <v>0</v>
      </c>
      <c r="X207" s="146">
        <v>0</v>
      </c>
      <c r="Y207" s="146">
        <v>0</v>
      </c>
      <c r="Z207" s="146">
        <v>0</v>
      </c>
      <c r="AA207" s="146">
        <v>0</v>
      </c>
      <c r="AB207" s="146">
        <v>0</v>
      </c>
      <c r="AC207" s="248">
        <v>0</v>
      </c>
      <c r="AE207" s="144">
        <v>6</v>
      </c>
      <c r="AF207" s="8">
        <v>0</v>
      </c>
      <c r="AG207" s="8">
        <v>4</v>
      </c>
      <c r="AH207" s="8">
        <v>0</v>
      </c>
      <c r="AI207" s="8">
        <v>2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145">
        <v>0</v>
      </c>
      <c r="AR207" s="10"/>
    </row>
    <row r="208" spans="1:44" x14ac:dyDescent="0.35">
      <c r="A208" s="171">
        <v>1</v>
      </c>
      <c r="B208" s="228">
        <v>0.61458299999999999</v>
      </c>
      <c r="C208" s="144">
        <v>5</v>
      </c>
      <c r="D208" s="247">
        <v>1</v>
      </c>
      <c r="E208" s="146">
        <v>2</v>
      </c>
      <c r="F208" s="146">
        <v>0</v>
      </c>
      <c r="G208" s="146">
        <v>2</v>
      </c>
      <c r="H208" s="146">
        <v>0</v>
      </c>
      <c r="I208" s="146">
        <v>0</v>
      </c>
      <c r="J208" s="146">
        <v>0</v>
      </c>
      <c r="K208" s="146">
        <v>0</v>
      </c>
      <c r="L208" s="146">
        <v>0</v>
      </c>
      <c r="M208" s="146">
        <v>0</v>
      </c>
      <c r="N208" s="146">
        <v>0</v>
      </c>
      <c r="O208" s="248">
        <v>0</v>
      </c>
      <c r="Q208" s="144">
        <v>6</v>
      </c>
      <c r="R208" s="247">
        <v>0</v>
      </c>
      <c r="S208" s="146">
        <v>4</v>
      </c>
      <c r="T208" s="146">
        <v>0</v>
      </c>
      <c r="U208" s="146">
        <v>2</v>
      </c>
      <c r="V208" s="146">
        <v>0</v>
      </c>
      <c r="W208" s="146">
        <v>0</v>
      </c>
      <c r="X208" s="146">
        <v>0</v>
      </c>
      <c r="Y208" s="146">
        <v>0</v>
      </c>
      <c r="Z208" s="146">
        <v>0</v>
      </c>
      <c r="AA208" s="146">
        <v>0</v>
      </c>
      <c r="AB208" s="146">
        <v>0</v>
      </c>
      <c r="AC208" s="248">
        <v>0</v>
      </c>
      <c r="AE208" s="144">
        <v>11</v>
      </c>
      <c r="AF208" s="8">
        <v>1</v>
      </c>
      <c r="AG208" s="8">
        <v>6</v>
      </c>
      <c r="AH208" s="8">
        <v>0</v>
      </c>
      <c r="AI208" s="8">
        <v>4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145">
        <v>0</v>
      </c>
      <c r="AR208" s="10"/>
    </row>
    <row r="209" spans="1:44" x14ac:dyDescent="0.35">
      <c r="A209" s="171">
        <v>1</v>
      </c>
      <c r="B209" s="228">
        <v>0.625</v>
      </c>
      <c r="C209" s="144">
        <v>7</v>
      </c>
      <c r="D209" s="247">
        <v>0</v>
      </c>
      <c r="E209" s="146">
        <v>6</v>
      </c>
      <c r="F209" s="146">
        <v>0</v>
      </c>
      <c r="G209" s="146">
        <v>1</v>
      </c>
      <c r="H209" s="146">
        <v>0</v>
      </c>
      <c r="I209" s="146">
        <v>0</v>
      </c>
      <c r="J209" s="146">
        <v>0</v>
      </c>
      <c r="K209" s="146">
        <v>0</v>
      </c>
      <c r="L209" s="146">
        <v>0</v>
      </c>
      <c r="M209" s="146">
        <v>0</v>
      </c>
      <c r="N209" s="146">
        <v>0</v>
      </c>
      <c r="O209" s="248">
        <v>0</v>
      </c>
      <c r="Q209" s="144">
        <v>4</v>
      </c>
      <c r="R209" s="247">
        <v>0</v>
      </c>
      <c r="S209" s="146">
        <v>3</v>
      </c>
      <c r="T209" s="146">
        <v>0</v>
      </c>
      <c r="U209" s="146">
        <v>1</v>
      </c>
      <c r="V209" s="146">
        <v>0</v>
      </c>
      <c r="W209" s="146">
        <v>0</v>
      </c>
      <c r="X209" s="146">
        <v>0</v>
      </c>
      <c r="Y209" s="146">
        <v>0</v>
      </c>
      <c r="Z209" s="146">
        <v>0</v>
      </c>
      <c r="AA209" s="146">
        <v>0</v>
      </c>
      <c r="AB209" s="146">
        <v>0</v>
      </c>
      <c r="AC209" s="248">
        <v>0</v>
      </c>
      <c r="AE209" s="144">
        <v>11</v>
      </c>
      <c r="AF209" s="8">
        <v>0</v>
      </c>
      <c r="AG209" s="8">
        <v>9</v>
      </c>
      <c r="AH209" s="8">
        <v>0</v>
      </c>
      <c r="AI209" s="8">
        <v>2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145">
        <v>0</v>
      </c>
      <c r="AR209" s="10"/>
    </row>
    <row r="210" spans="1:44" x14ac:dyDescent="0.35">
      <c r="A210" s="171">
        <v>1</v>
      </c>
      <c r="B210" s="228">
        <v>0.63541700000000001</v>
      </c>
      <c r="C210" s="144">
        <v>3</v>
      </c>
      <c r="D210" s="247">
        <v>0</v>
      </c>
      <c r="E210" s="146">
        <v>2</v>
      </c>
      <c r="F210" s="146">
        <v>0</v>
      </c>
      <c r="G210" s="146">
        <v>1</v>
      </c>
      <c r="H210" s="146">
        <v>0</v>
      </c>
      <c r="I210" s="146">
        <v>0</v>
      </c>
      <c r="J210" s="146">
        <v>0</v>
      </c>
      <c r="K210" s="146">
        <v>0</v>
      </c>
      <c r="L210" s="146">
        <v>0</v>
      </c>
      <c r="M210" s="146">
        <v>0</v>
      </c>
      <c r="N210" s="146">
        <v>0</v>
      </c>
      <c r="O210" s="248">
        <v>0</v>
      </c>
      <c r="Q210" s="144">
        <v>7</v>
      </c>
      <c r="R210" s="247">
        <v>0</v>
      </c>
      <c r="S210" s="146">
        <v>6</v>
      </c>
      <c r="T210" s="146">
        <v>0</v>
      </c>
      <c r="U210" s="146">
        <v>1</v>
      </c>
      <c r="V210" s="146">
        <v>0</v>
      </c>
      <c r="W210" s="146">
        <v>0</v>
      </c>
      <c r="X210" s="146">
        <v>0</v>
      </c>
      <c r="Y210" s="146">
        <v>0</v>
      </c>
      <c r="Z210" s="146">
        <v>0</v>
      </c>
      <c r="AA210" s="146">
        <v>0</v>
      </c>
      <c r="AB210" s="146">
        <v>0</v>
      </c>
      <c r="AC210" s="248">
        <v>0</v>
      </c>
      <c r="AE210" s="144">
        <v>10</v>
      </c>
      <c r="AF210" s="8">
        <v>0</v>
      </c>
      <c r="AG210" s="8">
        <v>8</v>
      </c>
      <c r="AH210" s="8">
        <v>0</v>
      </c>
      <c r="AI210" s="8">
        <v>2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145">
        <v>0</v>
      </c>
      <c r="AR210" s="10"/>
    </row>
    <row r="211" spans="1:44" x14ac:dyDescent="0.35">
      <c r="A211" s="171">
        <v>1</v>
      </c>
      <c r="B211" s="228">
        <v>0.64583299999999999</v>
      </c>
      <c r="C211" s="144">
        <v>2</v>
      </c>
      <c r="D211" s="247">
        <v>0</v>
      </c>
      <c r="E211" s="146">
        <v>2</v>
      </c>
      <c r="F211" s="146">
        <v>0</v>
      </c>
      <c r="G211" s="146">
        <v>0</v>
      </c>
      <c r="H211" s="146">
        <v>0</v>
      </c>
      <c r="I211" s="146">
        <v>0</v>
      </c>
      <c r="J211" s="146">
        <v>0</v>
      </c>
      <c r="K211" s="146">
        <v>0</v>
      </c>
      <c r="L211" s="146">
        <v>0</v>
      </c>
      <c r="M211" s="146">
        <v>0</v>
      </c>
      <c r="N211" s="146">
        <v>0</v>
      </c>
      <c r="O211" s="248">
        <v>0</v>
      </c>
      <c r="Q211" s="144">
        <v>4</v>
      </c>
      <c r="R211" s="247">
        <v>1</v>
      </c>
      <c r="S211" s="146">
        <v>3</v>
      </c>
      <c r="T211" s="146">
        <v>0</v>
      </c>
      <c r="U211" s="146">
        <v>0</v>
      </c>
      <c r="V211" s="146">
        <v>0</v>
      </c>
      <c r="W211" s="146">
        <v>0</v>
      </c>
      <c r="X211" s="146">
        <v>0</v>
      </c>
      <c r="Y211" s="146">
        <v>0</v>
      </c>
      <c r="Z211" s="146">
        <v>0</v>
      </c>
      <c r="AA211" s="146">
        <v>0</v>
      </c>
      <c r="AB211" s="146">
        <v>0</v>
      </c>
      <c r="AC211" s="248">
        <v>0</v>
      </c>
      <c r="AE211" s="144">
        <v>6</v>
      </c>
      <c r="AF211" s="8">
        <v>1</v>
      </c>
      <c r="AG211" s="8">
        <v>5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145">
        <v>0</v>
      </c>
      <c r="AR211" s="10"/>
    </row>
    <row r="212" spans="1:44" x14ac:dyDescent="0.35">
      <c r="A212" s="171">
        <v>1</v>
      </c>
      <c r="B212" s="228">
        <v>0.65625</v>
      </c>
      <c r="C212" s="144">
        <v>11</v>
      </c>
      <c r="D212" s="247">
        <v>2</v>
      </c>
      <c r="E212" s="146">
        <v>7</v>
      </c>
      <c r="F212" s="146">
        <v>0</v>
      </c>
      <c r="G212" s="146">
        <v>2</v>
      </c>
      <c r="H212" s="146">
        <v>0</v>
      </c>
      <c r="I212" s="146">
        <v>0</v>
      </c>
      <c r="J212" s="146">
        <v>0</v>
      </c>
      <c r="K212" s="146">
        <v>0</v>
      </c>
      <c r="L212" s="146">
        <v>0</v>
      </c>
      <c r="M212" s="146">
        <v>0</v>
      </c>
      <c r="N212" s="146">
        <v>0</v>
      </c>
      <c r="O212" s="248">
        <v>0</v>
      </c>
      <c r="Q212" s="144">
        <v>3</v>
      </c>
      <c r="R212" s="247">
        <v>0</v>
      </c>
      <c r="S212" s="146">
        <v>3</v>
      </c>
      <c r="T212" s="146">
        <v>0</v>
      </c>
      <c r="U212" s="146">
        <v>0</v>
      </c>
      <c r="V212" s="146">
        <v>0</v>
      </c>
      <c r="W212" s="146">
        <v>0</v>
      </c>
      <c r="X212" s="146">
        <v>0</v>
      </c>
      <c r="Y212" s="146">
        <v>0</v>
      </c>
      <c r="Z212" s="146">
        <v>0</v>
      </c>
      <c r="AA212" s="146">
        <v>0</v>
      </c>
      <c r="AB212" s="146">
        <v>0</v>
      </c>
      <c r="AC212" s="248">
        <v>0</v>
      </c>
      <c r="AE212" s="144">
        <v>14</v>
      </c>
      <c r="AF212" s="8">
        <v>2</v>
      </c>
      <c r="AG212" s="8">
        <v>10</v>
      </c>
      <c r="AH212" s="8">
        <v>0</v>
      </c>
      <c r="AI212" s="8">
        <v>2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145">
        <v>0</v>
      </c>
      <c r="AR212" s="10"/>
    </row>
    <row r="213" spans="1:44" x14ac:dyDescent="0.35">
      <c r="A213" s="171">
        <v>1</v>
      </c>
      <c r="B213" s="228">
        <v>0.66666700000000001</v>
      </c>
      <c r="C213" s="144">
        <v>4</v>
      </c>
      <c r="D213" s="247">
        <v>0</v>
      </c>
      <c r="E213" s="146">
        <v>4</v>
      </c>
      <c r="F213" s="146">
        <v>0</v>
      </c>
      <c r="G213" s="146">
        <v>0</v>
      </c>
      <c r="H213" s="146">
        <v>0</v>
      </c>
      <c r="I213" s="146">
        <v>0</v>
      </c>
      <c r="J213" s="146">
        <v>0</v>
      </c>
      <c r="K213" s="146">
        <v>0</v>
      </c>
      <c r="L213" s="146">
        <v>0</v>
      </c>
      <c r="M213" s="146">
        <v>0</v>
      </c>
      <c r="N213" s="146">
        <v>0</v>
      </c>
      <c r="O213" s="248">
        <v>0</v>
      </c>
      <c r="Q213" s="144">
        <v>9</v>
      </c>
      <c r="R213" s="247">
        <v>0</v>
      </c>
      <c r="S213" s="146">
        <v>9</v>
      </c>
      <c r="T213" s="146">
        <v>0</v>
      </c>
      <c r="U213" s="146">
        <v>0</v>
      </c>
      <c r="V213" s="146">
        <v>0</v>
      </c>
      <c r="W213" s="146">
        <v>0</v>
      </c>
      <c r="X213" s="146">
        <v>0</v>
      </c>
      <c r="Y213" s="146">
        <v>0</v>
      </c>
      <c r="Z213" s="146">
        <v>0</v>
      </c>
      <c r="AA213" s="146">
        <v>0</v>
      </c>
      <c r="AB213" s="146">
        <v>0</v>
      </c>
      <c r="AC213" s="248">
        <v>0</v>
      </c>
      <c r="AE213" s="144">
        <v>13</v>
      </c>
      <c r="AF213" s="8">
        <v>0</v>
      </c>
      <c r="AG213" s="8">
        <v>13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145">
        <v>0</v>
      </c>
      <c r="AR213" s="10"/>
    </row>
    <row r="214" spans="1:44" x14ac:dyDescent="0.35">
      <c r="A214" s="171">
        <v>1</v>
      </c>
      <c r="B214" s="228">
        <v>0.67708299999999999</v>
      </c>
      <c r="C214" s="144">
        <v>10</v>
      </c>
      <c r="D214" s="247">
        <v>0</v>
      </c>
      <c r="E214" s="146">
        <v>6</v>
      </c>
      <c r="F214" s="146">
        <v>1</v>
      </c>
      <c r="G214" s="146">
        <v>3</v>
      </c>
      <c r="H214" s="146">
        <v>0</v>
      </c>
      <c r="I214" s="146">
        <v>0</v>
      </c>
      <c r="J214" s="146">
        <v>0</v>
      </c>
      <c r="K214" s="146">
        <v>0</v>
      </c>
      <c r="L214" s="146">
        <v>0</v>
      </c>
      <c r="M214" s="146">
        <v>0</v>
      </c>
      <c r="N214" s="146">
        <v>0</v>
      </c>
      <c r="O214" s="248">
        <v>0</v>
      </c>
      <c r="Q214" s="144">
        <v>10</v>
      </c>
      <c r="R214" s="247">
        <v>0</v>
      </c>
      <c r="S214" s="146">
        <v>8</v>
      </c>
      <c r="T214" s="146">
        <v>0</v>
      </c>
      <c r="U214" s="146">
        <v>2</v>
      </c>
      <c r="V214" s="146">
        <v>0</v>
      </c>
      <c r="W214" s="146">
        <v>0</v>
      </c>
      <c r="X214" s="146">
        <v>0</v>
      </c>
      <c r="Y214" s="146">
        <v>0</v>
      </c>
      <c r="Z214" s="146">
        <v>0</v>
      </c>
      <c r="AA214" s="146">
        <v>0</v>
      </c>
      <c r="AB214" s="146">
        <v>0</v>
      </c>
      <c r="AC214" s="248">
        <v>0</v>
      </c>
      <c r="AE214" s="144">
        <v>20</v>
      </c>
      <c r="AF214" s="8">
        <v>0</v>
      </c>
      <c r="AG214" s="8">
        <v>14</v>
      </c>
      <c r="AH214" s="8">
        <v>1</v>
      </c>
      <c r="AI214" s="8">
        <v>5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145">
        <v>0</v>
      </c>
      <c r="AR214" s="10"/>
    </row>
    <row r="215" spans="1:44" x14ac:dyDescent="0.35">
      <c r="A215" s="171">
        <v>1</v>
      </c>
      <c r="B215" s="228">
        <v>0.6875</v>
      </c>
      <c r="C215" s="144">
        <v>6</v>
      </c>
      <c r="D215" s="247">
        <v>0</v>
      </c>
      <c r="E215" s="146">
        <v>3</v>
      </c>
      <c r="F215" s="146">
        <v>0</v>
      </c>
      <c r="G215" s="146">
        <v>3</v>
      </c>
      <c r="H215" s="146">
        <v>0</v>
      </c>
      <c r="I215" s="146">
        <v>0</v>
      </c>
      <c r="J215" s="146">
        <v>0</v>
      </c>
      <c r="K215" s="146">
        <v>0</v>
      </c>
      <c r="L215" s="146">
        <v>0</v>
      </c>
      <c r="M215" s="146">
        <v>0</v>
      </c>
      <c r="N215" s="146">
        <v>0</v>
      </c>
      <c r="O215" s="248">
        <v>0</v>
      </c>
      <c r="Q215" s="144">
        <v>6</v>
      </c>
      <c r="R215" s="247">
        <v>0</v>
      </c>
      <c r="S215" s="146">
        <v>6</v>
      </c>
      <c r="T215" s="146">
        <v>0</v>
      </c>
      <c r="U215" s="146">
        <v>0</v>
      </c>
      <c r="V215" s="146">
        <v>0</v>
      </c>
      <c r="W215" s="146">
        <v>0</v>
      </c>
      <c r="X215" s="146">
        <v>0</v>
      </c>
      <c r="Y215" s="146">
        <v>0</v>
      </c>
      <c r="Z215" s="146">
        <v>0</v>
      </c>
      <c r="AA215" s="146">
        <v>0</v>
      </c>
      <c r="AB215" s="146">
        <v>0</v>
      </c>
      <c r="AC215" s="248">
        <v>0</v>
      </c>
      <c r="AE215" s="144">
        <v>12</v>
      </c>
      <c r="AF215" s="8">
        <v>0</v>
      </c>
      <c r="AG215" s="8">
        <v>9</v>
      </c>
      <c r="AH215" s="8">
        <v>0</v>
      </c>
      <c r="AI215" s="8">
        <v>3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145">
        <v>0</v>
      </c>
      <c r="AR215" s="10"/>
    </row>
    <row r="216" spans="1:44" x14ac:dyDescent="0.35">
      <c r="A216" s="171">
        <v>1</v>
      </c>
      <c r="B216" s="228">
        <v>0.69791700000000001</v>
      </c>
      <c r="C216" s="144">
        <v>10</v>
      </c>
      <c r="D216" s="247">
        <v>0</v>
      </c>
      <c r="E216" s="146">
        <v>8</v>
      </c>
      <c r="F216" s="146">
        <v>0</v>
      </c>
      <c r="G216" s="146">
        <v>2</v>
      </c>
      <c r="H216" s="146">
        <v>0</v>
      </c>
      <c r="I216" s="146">
        <v>0</v>
      </c>
      <c r="J216" s="146">
        <v>0</v>
      </c>
      <c r="K216" s="146">
        <v>0</v>
      </c>
      <c r="L216" s="146">
        <v>0</v>
      </c>
      <c r="M216" s="146">
        <v>0</v>
      </c>
      <c r="N216" s="146">
        <v>0</v>
      </c>
      <c r="O216" s="248">
        <v>0</v>
      </c>
      <c r="Q216" s="144">
        <v>9</v>
      </c>
      <c r="R216" s="247">
        <v>0</v>
      </c>
      <c r="S216" s="146">
        <v>7</v>
      </c>
      <c r="T216" s="146">
        <v>0</v>
      </c>
      <c r="U216" s="146">
        <v>2</v>
      </c>
      <c r="V216" s="146">
        <v>0</v>
      </c>
      <c r="W216" s="146">
        <v>0</v>
      </c>
      <c r="X216" s="146">
        <v>0</v>
      </c>
      <c r="Y216" s="146">
        <v>0</v>
      </c>
      <c r="Z216" s="146">
        <v>0</v>
      </c>
      <c r="AA216" s="146">
        <v>0</v>
      </c>
      <c r="AB216" s="146">
        <v>0</v>
      </c>
      <c r="AC216" s="248">
        <v>0</v>
      </c>
      <c r="AE216" s="144">
        <v>19</v>
      </c>
      <c r="AF216" s="8">
        <v>0</v>
      </c>
      <c r="AG216" s="8">
        <v>15</v>
      </c>
      <c r="AH216" s="8">
        <v>0</v>
      </c>
      <c r="AI216" s="8">
        <v>4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145">
        <v>0</v>
      </c>
      <c r="AR216" s="10"/>
    </row>
    <row r="217" spans="1:44" x14ac:dyDescent="0.35">
      <c r="A217" s="171">
        <v>1</v>
      </c>
      <c r="B217" s="228">
        <v>0.70833299999999999</v>
      </c>
      <c r="C217" s="144">
        <v>5</v>
      </c>
      <c r="D217" s="247">
        <v>0</v>
      </c>
      <c r="E217" s="146">
        <v>3</v>
      </c>
      <c r="F217" s="146">
        <v>0</v>
      </c>
      <c r="G217" s="146">
        <v>2</v>
      </c>
      <c r="H217" s="146">
        <v>0</v>
      </c>
      <c r="I217" s="146">
        <v>0</v>
      </c>
      <c r="J217" s="146">
        <v>0</v>
      </c>
      <c r="K217" s="146">
        <v>0</v>
      </c>
      <c r="L217" s="146">
        <v>0</v>
      </c>
      <c r="M217" s="146">
        <v>0</v>
      </c>
      <c r="N217" s="146">
        <v>0</v>
      </c>
      <c r="O217" s="248">
        <v>0</v>
      </c>
      <c r="Q217" s="144">
        <v>11</v>
      </c>
      <c r="R217" s="247">
        <v>0</v>
      </c>
      <c r="S217" s="146">
        <v>10</v>
      </c>
      <c r="T217" s="146">
        <v>0</v>
      </c>
      <c r="U217" s="146">
        <v>1</v>
      </c>
      <c r="V217" s="146">
        <v>0</v>
      </c>
      <c r="W217" s="146">
        <v>0</v>
      </c>
      <c r="X217" s="146">
        <v>0</v>
      </c>
      <c r="Y217" s="146">
        <v>0</v>
      </c>
      <c r="Z217" s="146">
        <v>0</v>
      </c>
      <c r="AA217" s="146">
        <v>0</v>
      </c>
      <c r="AB217" s="146">
        <v>0</v>
      </c>
      <c r="AC217" s="248">
        <v>0</v>
      </c>
      <c r="AE217" s="144">
        <v>16</v>
      </c>
      <c r="AF217" s="8">
        <v>0</v>
      </c>
      <c r="AG217" s="8">
        <v>13</v>
      </c>
      <c r="AH217" s="8">
        <v>0</v>
      </c>
      <c r="AI217" s="8">
        <v>3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145">
        <v>0</v>
      </c>
      <c r="AR217" s="10"/>
    </row>
    <row r="218" spans="1:44" x14ac:dyDescent="0.35">
      <c r="A218" s="171">
        <v>1</v>
      </c>
      <c r="B218" s="228">
        <v>0.71875</v>
      </c>
      <c r="C218" s="144">
        <v>5</v>
      </c>
      <c r="D218" s="247">
        <v>0</v>
      </c>
      <c r="E218" s="146">
        <v>4</v>
      </c>
      <c r="F218" s="146">
        <v>0</v>
      </c>
      <c r="G218" s="146">
        <v>1</v>
      </c>
      <c r="H218" s="146">
        <v>0</v>
      </c>
      <c r="I218" s="146">
        <v>0</v>
      </c>
      <c r="J218" s="146">
        <v>0</v>
      </c>
      <c r="K218" s="146">
        <v>0</v>
      </c>
      <c r="L218" s="146">
        <v>0</v>
      </c>
      <c r="M218" s="146">
        <v>0</v>
      </c>
      <c r="N218" s="146">
        <v>0</v>
      </c>
      <c r="O218" s="248">
        <v>0</v>
      </c>
      <c r="Q218" s="144">
        <v>9</v>
      </c>
      <c r="R218" s="247">
        <v>0</v>
      </c>
      <c r="S218" s="146">
        <v>8</v>
      </c>
      <c r="T218" s="146">
        <v>0</v>
      </c>
      <c r="U218" s="146">
        <v>1</v>
      </c>
      <c r="V218" s="146">
        <v>0</v>
      </c>
      <c r="W218" s="146">
        <v>0</v>
      </c>
      <c r="X218" s="146">
        <v>0</v>
      </c>
      <c r="Y218" s="146">
        <v>0</v>
      </c>
      <c r="Z218" s="146">
        <v>0</v>
      </c>
      <c r="AA218" s="146">
        <v>0</v>
      </c>
      <c r="AB218" s="146">
        <v>0</v>
      </c>
      <c r="AC218" s="248">
        <v>0</v>
      </c>
      <c r="AE218" s="144">
        <v>14</v>
      </c>
      <c r="AF218" s="8">
        <v>0</v>
      </c>
      <c r="AG218" s="8">
        <v>12</v>
      </c>
      <c r="AH218" s="8">
        <v>0</v>
      </c>
      <c r="AI218" s="8">
        <v>2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145">
        <v>0</v>
      </c>
      <c r="AR218" s="10"/>
    </row>
    <row r="219" spans="1:44" x14ac:dyDescent="0.35">
      <c r="A219" s="171">
        <v>1</v>
      </c>
      <c r="B219" s="228">
        <v>0.72916700000000001</v>
      </c>
      <c r="C219" s="144">
        <v>6</v>
      </c>
      <c r="D219" s="247">
        <v>0</v>
      </c>
      <c r="E219" s="146">
        <v>5</v>
      </c>
      <c r="F219" s="146">
        <v>0</v>
      </c>
      <c r="G219" s="146">
        <v>1</v>
      </c>
      <c r="H219" s="146">
        <v>0</v>
      </c>
      <c r="I219" s="146">
        <v>0</v>
      </c>
      <c r="J219" s="146">
        <v>0</v>
      </c>
      <c r="K219" s="146">
        <v>0</v>
      </c>
      <c r="L219" s="146">
        <v>0</v>
      </c>
      <c r="M219" s="146">
        <v>0</v>
      </c>
      <c r="N219" s="146">
        <v>0</v>
      </c>
      <c r="O219" s="248">
        <v>0</v>
      </c>
      <c r="Q219" s="144">
        <v>5</v>
      </c>
      <c r="R219" s="247">
        <v>0</v>
      </c>
      <c r="S219" s="146">
        <v>4</v>
      </c>
      <c r="T219" s="146">
        <v>0</v>
      </c>
      <c r="U219" s="146">
        <v>1</v>
      </c>
      <c r="V219" s="146">
        <v>0</v>
      </c>
      <c r="W219" s="146">
        <v>0</v>
      </c>
      <c r="X219" s="146">
        <v>0</v>
      </c>
      <c r="Y219" s="146">
        <v>0</v>
      </c>
      <c r="Z219" s="146">
        <v>0</v>
      </c>
      <c r="AA219" s="146">
        <v>0</v>
      </c>
      <c r="AB219" s="146">
        <v>0</v>
      </c>
      <c r="AC219" s="248">
        <v>0</v>
      </c>
      <c r="AE219" s="144">
        <v>11</v>
      </c>
      <c r="AF219" s="8">
        <v>0</v>
      </c>
      <c r="AG219" s="8">
        <v>9</v>
      </c>
      <c r="AH219" s="8">
        <v>0</v>
      </c>
      <c r="AI219" s="8">
        <v>2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145">
        <v>0</v>
      </c>
      <c r="AR219" s="10"/>
    </row>
    <row r="220" spans="1:44" x14ac:dyDescent="0.35">
      <c r="A220" s="171">
        <v>1</v>
      </c>
      <c r="B220" s="228">
        <v>0.73958299999999999</v>
      </c>
      <c r="C220" s="144">
        <v>2</v>
      </c>
      <c r="D220" s="247">
        <v>0</v>
      </c>
      <c r="E220" s="146">
        <v>2</v>
      </c>
      <c r="F220" s="146">
        <v>0</v>
      </c>
      <c r="G220" s="146">
        <v>0</v>
      </c>
      <c r="H220" s="146">
        <v>0</v>
      </c>
      <c r="I220" s="146">
        <v>0</v>
      </c>
      <c r="J220" s="146">
        <v>0</v>
      </c>
      <c r="K220" s="146">
        <v>0</v>
      </c>
      <c r="L220" s="146">
        <v>0</v>
      </c>
      <c r="M220" s="146">
        <v>0</v>
      </c>
      <c r="N220" s="146">
        <v>0</v>
      </c>
      <c r="O220" s="248">
        <v>0</v>
      </c>
      <c r="Q220" s="144">
        <v>1</v>
      </c>
      <c r="R220" s="247">
        <v>0</v>
      </c>
      <c r="S220" s="146">
        <v>1</v>
      </c>
      <c r="T220" s="146">
        <v>0</v>
      </c>
      <c r="U220" s="146">
        <v>0</v>
      </c>
      <c r="V220" s="146">
        <v>0</v>
      </c>
      <c r="W220" s="146">
        <v>0</v>
      </c>
      <c r="X220" s="146">
        <v>0</v>
      </c>
      <c r="Y220" s="146">
        <v>0</v>
      </c>
      <c r="Z220" s="146">
        <v>0</v>
      </c>
      <c r="AA220" s="146">
        <v>0</v>
      </c>
      <c r="AB220" s="146">
        <v>0</v>
      </c>
      <c r="AC220" s="248">
        <v>0</v>
      </c>
      <c r="AE220" s="144">
        <v>3</v>
      </c>
      <c r="AF220" s="8">
        <v>0</v>
      </c>
      <c r="AG220" s="8">
        <v>3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0</v>
      </c>
      <c r="AP220" s="8">
        <v>0</v>
      </c>
      <c r="AQ220" s="145">
        <v>0</v>
      </c>
      <c r="AR220" s="10"/>
    </row>
    <row r="221" spans="1:44" x14ac:dyDescent="0.35">
      <c r="A221" s="171">
        <v>1</v>
      </c>
      <c r="B221" s="228">
        <v>0.75</v>
      </c>
      <c r="C221" s="144">
        <v>2</v>
      </c>
      <c r="D221" s="247">
        <v>0</v>
      </c>
      <c r="E221" s="146">
        <v>2</v>
      </c>
      <c r="F221" s="146">
        <v>0</v>
      </c>
      <c r="G221" s="146">
        <v>0</v>
      </c>
      <c r="H221" s="146">
        <v>0</v>
      </c>
      <c r="I221" s="146">
        <v>0</v>
      </c>
      <c r="J221" s="146">
        <v>0</v>
      </c>
      <c r="K221" s="146">
        <v>0</v>
      </c>
      <c r="L221" s="146">
        <v>0</v>
      </c>
      <c r="M221" s="146">
        <v>0</v>
      </c>
      <c r="N221" s="146">
        <v>0</v>
      </c>
      <c r="O221" s="248">
        <v>0</v>
      </c>
      <c r="Q221" s="144">
        <v>2</v>
      </c>
      <c r="R221" s="247">
        <v>0</v>
      </c>
      <c r="S221" s="146">
        <v>2</v>
      </c>
      <c r="T221" s="146">
        <v>0</v>
      </c>
      <c r="U221" s="146">
        <v>0</v>
      </c>
      <c r="V221" s="146">
        <v>0</v>
      </c>
      <c r="W221" s="146">
        <v>0</v>
      </c>
      <c r="X221" s="146">
        <v>0</v>
      </c>
      <c r="Y221" s="146">
        <v>0</v>
      </c>
      <c r="Z221" s="146">
        <v>0</v>
      </c>
      <c r="AA221" s="146">
        <v>0</v>
      </c>
      <c r="AB221" s="146">
        <v>0</v>
      </c>
      <c r="AC221" s="248">
        <v>0</v>
      </c>
      <c r="AE221" s="144">
        <v>4</v>
      </c>
      <c r="AF221" s="146">
        <v>0</v>
      </c>
      <c r="AG221" s="8">
        <v>4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145">
        <v>0</v>
      </c>
      <c r="AR221" s="10"/>
    </row>
    <row r="222" spans="1:44" x14ac:dyDescent="0.35">
      <c r="A222" s="171">
        <v>1</v>
      </c>
      <c r="B222" s="228">
        <v>0.76041700000000001</v>
      </c>
      <c r="C222" s="144">
        <v>0</v>
      </c>
      <c r="D222" s="247">
        <v>0</v>
      </c>
      <c r="E222" s="146">
        <v>0</v>
      </c>
      <c r="F222" s="146">
        <v>0</v>
      </c>
      <c r="G222" s="146">
        <v>0</v>
      </c>
      <c r="H222" s="146">
        <v>0</v>
      </c>
      <c r="I222" s="146">
        <v>0</v>
      </c>
      <c r="J222" s="146">
        <v>0</v>
      </c>
      <c r="K222" s="146">
        <v>0</v>
      </c>
      <c r="L222" s="146">
        <v>0</v>
      </c>
      <c r="M222" s="146">
        <v>0</v>
      </c>
      <c r="N222" s="146">
        <v>0</v>
      </c>
      <c r="O222" s="248">
        <v>0</v>
      </c>
      <c r="Q222" s="144">
        <v>0</v>
      </c>
      <c r="R222" s="247">
        <v>0</v>
      </c>
      <c r="S222" s="146">
        <v>0</v>
      </c>
      <c r="T222" s="146">
        <v>0</v>
      </c>
      <c r="U222" s="146">
        <v>0</v>
      </c>
      <c r="V222" s="146">
        <v>0</v>
      </c>
      <c r="W222" s="146">
        <v>0</v>
      </c>
      <c r="X222" s="146">
        <v>0</v>
      </c>
      <c r="Y222" s="146">
        <v>0</v>
      </c>
      <c r="Z222" s="146">
        <v>0</v>
      </c>
      <c r="AA222" s="146">
        <v>0</v>
      </c>
      <c r="AB222" s="146">
        <v>0</v>
      </c>
      <c r="AC222" s="248">
        <v>0</v>
      </c>
      <c r="AE222" s="144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0</v>
      </c>
      <c r="AQ222" s="145">
        <v>0</v>
      </c>
      <c r="AR222" s="10"/>
    </row>
    <row r="223" spans="1:44" x14ac:dyDescent="0.35">
      <c r="A223" s="171">
        <v>1</v>
      </c>
      <c r="B223" s="228">
        <v>0.77083299999999999</v>
      </c>
      <c r="C223" s="144">
        <v>1</v>
      </c>
      <c r="D223" s="247">
        <v>0</v>
      </c>
      <c r="E223" s="146">
        <v>1</v>
      </c>
      <c r="F223" s="146">
        <v>0</v>
      </c>
      <c r="G223" s="146">
        <v>0</v>
      </c>
      <c r="H223" s="146">
        <v>0</v>
      </c>
      <c r="I223" s="146">
        <v>0</v>
      </c>
      <c r="J223" s="146">
        <v>0</v>
      </c>
      <c r="K223" s="146">
        <v>0</v>
      </c>
      <c r="L223" s="146">
        <v>0</v>
      </c>
      <c r="M223" s="146">
        <v>0</v>
      </c>
      <c r="N223" s="146">
        <v>0</v>
      </c>
      <c r="O223" s="248">
        <v>0</v>
      </c>
      <c r="Q223" s="144">
        <v>0</v>
      </c>
      <c r="R223" s="247">
        <v>0</v>
      </c>
      <c r="S223" s="146">
        <v>0</v>
      </c>
      <c r="T223" s="146">
        <v>0</v>
      </c>
      <c r="U223" s="146">
        <v>0</v>
      </c>
      <c r="V223" s="146">
        <v>0</v>
      </c>
      <c r="W223" s="146">
        <v>0</v>
      </c>
      <c r="X223" s="146">
        <v>0</v>
      </c>
      <c r="Y223" s="146">
        <v>0</v>
      </c>
      <c r="Z223" s="146">
        <v>0</v>
      </c>
      <c r="AA223" s="146">
        <v>0</v>
      </c>
      <c r="AB223" s="146">
        <v>0</v>
      </c>
      <c r="AC223" s="248">
        <v>0</v>
      </c>
      <c r="AE223" s="144">
        <v>1</v>
      </c>
      <c r="AF223" s="8">
        <v>0</v>
      </c>
      <c r="AG223" s="8">
        <v>1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145">
        <v>0</v>
      </c>
      <c r="AR223" s="10"/>
    </row>
    <row r="224" spans="1:44" x14ac:dyDescent="0.35">
      <c r="A224" s="171">
        <v>1</v>
      </c>
      <c r="B224" s="228">
        <v>0.78125</v>
      </c>
      <c r="C224" s="144">
        <v>1</v>
      </c>
      <c r="D224" s="247">
        <v>0</v>
      </c>
      <c r="E224" s="146">
        <v>1</v>
      </c>
      <c r="F224" s="146">
        <v>0</v>
      </c>
      <c r="G224" s="146">
        <v>0</v>
      </c>
      <c r="H224" s="146">
        <v>0</v>
      </c>
      <c r="I224" s="146">
        <v>0</v>
      </c>
      <c r="J224" s="146">
        <v>0</v>
      </c>
      <c r="K224" s="146">
        <v>0</v>
      </c>
      <c r="L224" s="146">
        <v>0</v>
      </c>
      <c r="M224" s="146">
        <v>0</v>
      </c>
      <c r="N224" s="146">
        <v>0</v>
      </c>
      <c r="O224" s="248">
        <v>0</v>
      </c>
      <c r="Q224" s="144">
        <v>0</v>
      </c>
      <c r="R224" s="247">
        <v>0</v>
      </c>
      <c r="S224" s="146">
        <v>0</v>
      </c>
      <c r="T224" s="146">
        <v>0</v>
      </c>
      <c r="U224" s="146">
        <v>0</v>
      </c>
      <c r="V224" s="146">
        <v>0</v>
      </c>
      <c r="W224" s="146">
        <v>0</v>
      </c>
      <c r="X224" s="146">
        <v>0</v>
      </c>
      <c r="Y224" s="146">
        <v>0</v>
      </c>
      <c r="Z224" s="146">
        <v>0</v>
      </c>
      <c r="AA224" s="146">
        <v>0</v>
      </c>
      <c r="AB224" s="146">
        <v>0</v>
      </c>
      <c r="AC224" s="248">
        <v>0</v>
      </c>
      <c r="AE224" s="144">
        <v>1</v>
      </c>
      <c r="AF224" s="8">
        <v>0</v>
      </c>
      <c r="AG224" s="8">
        <v>1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145">
        <v>0</v>
      </c>
      <c r="AR224" s="10"/>
    </row>
    <row r="225" spans="1:44" x14ac:dyDescent="0.35">
      <c r="A225" s="171">
        <v>1</v>
      </c>
      <c r="B225" s="228">
        <v>0.79166700000000001</v>
      </c>
      <c r="C225" s="144">
        <v>1</v>
      </c>
      <c r="D225" s="247">
        <v>0</v>
      </c>
      <c r="E225" s="146">
        <v>1</v>
      </c>
      <c r="F225" s="146">
        <v>0</v>
      </c>
      <c r="G225" s="146">
        <v>0</v>
      </c>
      <c r="H225" s="146">
        <v>0</v>
      </c>
      <c r="I225" s="146">
        <v>0</v>
      </c>
      <c r="J225" s="146">
        <v>0</v>
      </c>
      <c r="K225" s="146">
        <v>0</v>
      </c>
      <c r="L225" s="146">
        <v>0</v>
      </c>
      <c r="M225" s="146">
        <v>0</v>
      </c>
      <c r="N225" s="146">
        <v>0</v>
      </c>
      <c r="O225" s="248">
        <v>0</v>
      </c>
      <c r="Q225" s="144">
        <v>1</v>
      </c>
      <c r="R225" s="247">
        <v>0</v>
      </c>
      <c r="S225" s="146">
        <v>1</v>
      </c>
      <c r="T225" s="146">
        <v>0</v>
      </c>
      <c r="U225" s="146">
        <v>0</v>
      </c>
      <c r="V225" s="146">
        <v>0</v>
      </c>
      <c r="W225" s="146">
        <v>0</v>
      </c>
      <c r="X225" s="146">
        <v>0</v>
      </c>
      <c r="Y225" s="146">
        <v>0</v>
      </c>
      <c r="Z225" s="146">
        <v>0</v>
      </c>
      <c r="AA225" s="146">
        <v>0</v>
      </c>
      <c r="AB225" s="146">
        <v>0</v>
      </c>
      <c r="AC225" s="248">
        <v>0</v>
      </c>
      <c r="AE225" s="144">
        <v>2</v>
      </c>
      <c r="AF225" s="8">
        <v>0</v>
      </c>
      <c r="AG225" s="8">
        <v>2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145">
        <v>0</v>
      </c>
      <c r="AR225" s="10"/>
    </row>
    <row r="226" spans="1:44" x14ac:dyDescent="0.35">
      <c r="A226" s="171">
        <v>1</v>
      </c>
      <c r="B226" s="228">
        <v>0.80208299999999999</v>
      </c>
      <c r="C226" s="144">
        <v>2</v>
      </c>
      <c r="D226" s="247">
        <v>0</v>
      </c>
      <c r="E226" s="146">
        <v>2</v>
      </c>
      <c r="F226" s="146">
        <v>0</v>
      </c>
      <c r="G226" s="146">
        <v>0</v>
      </c>
      <c r="H226" s="146">
        <v>0</v>
      </c>
      <c r="I226" s="146">
        <v>0</v>
      </c>
      <c r="J226" s="146">
        <v>0</v>
      </c>
      <c r="K226" s="146">
        <v>0</v>
      </c>
      <c r="L226" s="146">
        <v>0</v>
      </c>
      <c r="M226" s="146">
        <v>0</v>
      </c>
      <c r="N226" s="146">
        <v>0</v>
      </c>
      <c r="O226" s="248">
        <v>0</v>
      </c>
      <c r="Q226" s="144">
        <v>0</v>
      </c>
      <c r="R226" s="247">
        <v>0</v>
      </c>
      <c r="S226" s="146">
        <v>0</v>
      </c>
      <c r="T226" s="146">
        <v>0</v>
      </c>
      <c r="U226" s="146">
        <v>0</v>
      </c>
      <c r="V226" s="146">
        <v>0</v>
      </c>
      <c r="W226" s="146">
        <v>0</v>
      </c>
      <c r="X226" s="146">
        <v>0</v>
      </c>
      <c r="Y226" s="146">
        <v>0</v>
      </c>
      <c r="Z226" s="146">
        <v>0</v>
      </c>
      <c r="AA226" s="146">
        <v>0</v>
      </c>
      <c r="AB226" s="146">
        <v>0</v>
      </c>
      <c r="AC226" s="248">
        <v>0</v>
      </c>
      <c r="AE226" s="144">
        <v>2</v>
      </c>
      <c r="AF226" s="8">
        <v>0</v>
      </c>
      <c r="AG226" s="8">
        <v>2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145">
        <v>0</v>
      </c>
      <c r="AR226" s="10"/>
    </row>
    <row r="227" spans="1:44" x14ac:dyDescent="0.35">
      <c r="A227" s="171">
        <v>1</v>
      </c>
      <c r="B227" s="228">
        <v>0.8125</v>
      </c>
      <c r="C227" s="144">
        <v>1</v>
      </c>
      <c r="D227" s="247">
        <v>0</v>
      </c>
      <c r="E227" s="146">
        <v>1</v>
      </c>
      <c r="F227" s="146">
        <v>0</v>
      </c>
      <c r="G227" s="146">
        <v>0</v>
      </c>
      <c r="H227" s="146">
        <v>0</v>
      </c>
      <c r="I227" s="146">
        <v>0</v>
      </c>
      <c r="J227" s="146">
        <v>0</v>
      </c>
      <c r="K227" s="146">
        <v>0</v>
      </c>
      <c r="L227" s="146">
        <v>0</v>
      </c>
      <c r="M227" s="146">
        <v>0</v>
      </c>
      <c r="N227" s="146">
        <v>0</v>
      </c>
      <c r="O227" s="248">
        <v>0</v>
      </c>
      <c r="Q227" s="144">
        <v>3</v>
      </c>
      <c r="R227" s="247">
        <v>0</v>
      </c>
      <c r="S227" s="146">
        <v>3</v>
      </c>
      <c r="T227" s="146">
        <v>0</v>
      </c>
      <c r="U227" s="146">
        <v>0</v>
      </c>
      <c r="V227" s="146">
        <v>0</v>
      </c>
      <c r="W227" s="146">
        <v>0</v>
      </c>
      <c r="X227" s="146">
        <v>0</v>
      </c>
      <c r="Y227" s="146">
        <v>0</v>
      </c>
      <c r="Z227" s="146">
        <v>0</v>
      </c>
      <c r="AA227" s="146">
        <v>0</v>
      </c>
      <c r="AB227" s="146">
        <v>0</v>
      </c>
      <c r="AC227" s="248">
        <v>0</v>
      </c>
      <c r="AE227" s="144">
        <v>4</v>
      </c>
      <c r="AF227" s="8">
        <v>0</v>
      </c>
      <c r="AG227" s="8">
        <v>4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145">
        <v>0</v>
      </c>
      <c r="AR227" s="10"/>
    </row>
    <row r="228" spans="1:44" x14ac:dyDescent="0.35">
      <c r="A228" s="171">
        <v>1</v>
      </c>
      <c r="B228" s="228">
        <v>0.82291700000000001</v>
      </c>
      <c r="C228" s="144">
        <v>4</v>
      </c>
      <c r="D228" s="247">
        <v>0</v>
      </c>
      <c r="E228" s="146">
        <v>4</v>
      </c>
      <c r="F228" s="146">
        <v>0</v>
      </c>
      <c r="G228" s="146">
        <v>0</v>
      </c>
      <c r="H228" s="146">
        <v>0</v>
      </c>
      <c r="I228" s="146">
        <v>0</v>
      </c>
      <c r="J228" s="146">
        <v>0</v>
      </c>
      <c r="K228" s="146">
        <v>0</v>
      </c>
      <c r="L228" s="146">
        <v>0</v>
      </c>
      <c r="M228" s="146">
        <v>0</v>
      </c>
      <c r="N228" s="146">
        <v>0</v>
      </c>
      <c r="O228" s="248">
        <v>0</v>
      </c>
      <c r="Q228" s="144">
        <v>3</v>
      </c>
      <c r="R228" s="247">
        <v>0</v>
      </c>
      <c r="S228" s="146">
        <v>3</v>
      </c>
      <c r="T228" s="146">
        <v>0</v>
      </c>
      <c r="U228" s="146">
        <v>0</v>
      </c>
      <c r="V228" s="146">
        <v>0</v>
      </c>
      <c r="W228" s="146">
        <v>0</v>
      </c>
      <c r="X228" s="146">
        <v>0</v>
      </c>
      <c r="Y228" s="146">
        <v>0</v>
      </c>
      <c r="Z228" s="146">
        <v>0</v>
      </c>
      <c r="AA228" s="146">
        <v>0</v>
      </c>
      <c r="AB228" s="146">
        <v>0</v>
      </c>
      <c r="AC228" s="248">
        <v>0</v>
      </c>
      <c r="AE228" s="144">
        <v>7</v>
      </c>
      <c r="AF228" s="8">
        <v>0</v>
      </c>
      <c r="AG228" s="8">
        <v>7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0</v>
      </c>
      <c r="AQ228" s="145">
        <v>0</v>
      </c>
      <c r="AR228" s="10"/>
    </row>
    <row r="229" spans="1:44" x14ac:dyDescent="0.35">
      <c r="A229" s="171">
        <v>1</v>
      </c>
      <c r="B229" s="228">
        <v>0.83333299999999999</v>
      </c>
      <c r="C229" s="144">
        <v>2</v>
      </c>
      <c r="D229" s="247">
        <v>0</v>
      </c>
      <c r="E229" s="146">
        <v>1</v>
      </c>
      <c r="F229" s="146">
        <v>0</v>
      </c>
      <c r="G229" s="146">
        <v>1</v>
      </c>
      <c r="H229" s="146">
        <v>0</v>
      </c>
      <c r="I229" s="146">
        <v>0</v>
      </c>
      <c r="J229" s="146">
        <v>0</v>
      </c>
      <c r="K229" s="146">
        <v>0</v>
      </c>
      <c r="L229" s="146">
        <v>0</v>
      </c>
      <c r="M229" s="146">
        <v>0</v>
      </c>
      <c r="N229" s="146">
        <v>0</v>
      </c>
      <c r="O229" s="248">
        <v>0</v>
      </c>
      <c r="Q229" s="144">
        <v>1</v>
      </c>
      <c r="R229" s="247">
        <v>0</v>
      </c>
      <c r="S229" s="146">
        <v>1</v>
      </c>
      <c r="T229" s="146">
        <v>0</v>
      </c>
      <c r="U229" s="146">
        <v>0</v>
      </c>
      <c r="V229" s="146">
        <v>0</v>
      </c>
      <c r="W229" s="146">
        <v>0</v>
      </c>
      <c r="X229" s="146">
        <v>0</v>
      </c>
      <c r="Y229" s="146">
        <v>0</v>
      </c>
      <c r="Z229" s="146">
        <v>0</v>
      </c>
      <c r="AA229" s="146">
        <v>0</v>
      </c>
      <c r="AB229" s="146">
        <v>0</v>
      </c>
      <c r="AC229" s="248">
        <v>0</v>
      </c>
      <c r="AE229" s="144">
        <v>3</v>
      </c>
      <c r="AF229" s="8">
        <v>0</v>
      </c>
      <c r="AG229" s="8">
        <v>2</v>
      </c>
      <c r="AH229" s="8">
        <v>0</v>
      </c>
      <c r="AI229" s="8">
        <v>1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145">
        <v>0</v>
      </c>
      <c r="AR229" s="10"/>
    </row>
    <row r="230" spans="1:44" x14ac:dyDescent="0.35">
      <c r="A230" s="171">
        <v>1</v>
      </c>
      <c r="B230" s="228">
        <v>0.84375</v>
      </c>
      <c r="C230" s="144">
        <v>1</v>
      </c>
      <c r="D230" s="247">
        <v>0</v>
      </c>
      <c r="E230" s="146">
        <v>0</v>
      </c>
      <c r="F230" s="146">
        <v>0</v>
      </c>
      <c r="G230" s="146">
        <v>1</v>
      </c>
      <c r="H230" s="146">
        <v>0</v>
      </c>
      <c r="I230" s="146">
        <v>0</v>
      </c>
      <c r="J230" s="146">
        <v>0</v>
      </c>
      <c r="K230" s="146">
        <v>0</v>
      </c>
      <c r="L230" s="146">
        <v>0</v>
      </c>
      <c r="M230" s="146">
        <v>0</v>
      </c>
      <c r="N230" s="146">
        <v>0</v>
      </c>
      <c r="O230" s="248">
        <v>0</v>
      </c>
      <c r="Q230" s="144">
        <v>1</v>
      </c>
      <c r="R230" s="247">
        <v>0</v>
      </c>
      <c r="S230" s="146">
        <v>1</v>
      </c>
      <c r="T230" s="146">
        <v>0</v>
      </c>
      <c r="U230" s="146">
        <v>0</v>
      </c>
      <c r="V230" s="146">
        <v>0</v>
      </c>
      <c r="W230" s="146">
        <v>0</v>
      </c>
      <c r="X230" s="146">
        <v>0</v>
      </c>
      <c r="Y230" s="146">
        <v>0</v>
      </c>
      <c r="Z230" s="146">
        <v>0</v>
      </c>
      <c r="AA230" s="146">
        <v>0</v>
      </c>
      <c r="AB230" s="146">
        <v>0</v>
      </c>
      <c r="AC230" s="248">
        <v>0</v>
      </c>
      <c r="AE230" s="144">
        <v>2</v>
      </c>
      <c r="AF230" s="8">
        <v>0</v>
      </c>
      <c r="AG230" s="8">
        <v>1</v>
      </c>
      <c r="AH230" s="8">
        <v>0</v>
      </c>
      <c r="AI230" s="8">
        <v>1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145">
        <v>0</v>
      </c>
      <c r="AR230" s="10"/>
    </row>
    <row r="231" spans="1:44" x14ac:dyDescent="0.35">
      <c r="A231" s="171">
        <v>1</v>
      </c>
      <c r="B231" s="228">
        <v>0.85416700000000001</v>
      </c>
      <c r="C231" s="144">
        <v>0</v>
      </c>
      <c r="D231" s="247">
        <v>0</v>
      </c>
      <c r="E231" s="146">
        <v>0</v>
      </c>
      <c r="F231" s="146">
        <v>0</v>
      </c>
      <c r="G231" s="146">
        <v>0</v>
      </c>
      <c r="H231" s="146">
        <v>0</v>
      </c>
      <c r="I231" s="146">
        <v>0</v>
      </c>
      <c r="J231" s="146">
        <v>0</v>
      </c>
      <c r="K231" s="146">
        <v>0</v>
      </c>
      <c r="L231" s="146">
        <v>0</v>
      </c>
      <c r="M231" s="146">
        <v>0</v>
      </c>
      <c r="N231" s="146">
        <v>0</v>
      </c>
      <c r="O231" s="248">
        <v>0</v>
      </c>
      <c r="Q231" s="144">
        <v>1</v>
      </c>
      <c r="R231" s="247">
        <v>0</v>
      </c>
      <c r="S231" s="146">
        <v>1</v>
      </c>
      <c r="T231" s="146">
        <v>0</v>
      </c>
      <c r="U231" s="146">
        <v>0</v>
      </c>
      <c r="V231" s="146">
        <v>0</v>
      </c>
      <c r="W231" s="146">
        <v>0</v>
      </c>
      <c r="X231" s="146">
        <v>0</v>
      </c>
      <c r="Y231" s="146">
        <v>0</v>
      </c>
      <c r="Z231" s="146">
        <v>0</v>
      </c>
      <c r="AA231" s="146">
        <v>0</v>
      </c>
      <c r="AB231" s="146">
        <v>0</v>
      </c>
      <c r="AC231" s="248">
        <v>0</v>
      </c>
      <c r="AE231" s="144">
        <v>1</v>
      </c>
      <c r="AF231" s="8">
        <v>0</v>
      </c>
      <c r="AG231" s="8">
        <v>1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145">
        <v>0</v>
      </c>
      <c r="AR231" s="10"/>
    </row>
    <row r="232" spans="1:44" x14ac:dyDescent="0.35">
      <c r="A232" s="171">
        <v>1</v>
      </c>
      <c r="B232" s="228">
        <v>0.86458299999999999</v>
      </c>
      <c r="C232" s="144">
        <v>0</v>
      </c>
      <c r="D232" s="247">
        <v>0</v>
      </c>
      <c r="E232" s="146">
        <v>0</v>
      </c>
      <c r="F232" s="146">
        <v>0</v>
      </c>
      <c r="G232" s="146">
        <v>0</v>
      </c>
      <c r="H232" s="146">
        <v>0</v>
      </c>
      <c r="I232" s="146">
        <v>0</v>
      </c>
      <c r="J232" s="146">
        <v>0</v>
      </c>
      <c r="K232" s="146">
        <v>0</v>
      </c>
      <c r="L232" s="146">
        <v>0</v>
      </c>
      <c r="M232" s="146">
        <v>0</v>
      </c>
      <c r="N232" s="146">
        <v>0</v>
      </c>
      <c r="O232" s="248">
        <v>0</v>
      </c>
      <c r="Q232" s="144">
        <v>1</v>
      </c>
      <c r="R232" s="247">
        <v>0</v>
      </c>
      <c r="S232" s="146">
        <v>1</v>
      </c>
      <c r="T232" s="146">
        <v>0</v>
      </c>
      <c r="U232" s="146">
        <v>0</v>
      </c>
      <c r="V232" s="146">
        <v>0</v>
      </c>
      <c r="W232" s="146">
        <v>0</v>
      </c>
      <c r="X232" s="146">
        <v>0</v>
      </c>
      <c r="Y232" s="146">
        <v>0</v>
      </c>
      <c r="Z232" s="146">
        <v>0</v>
      </c>
      <c r="AA232" s="146">
        <v>0</v>
      </c>
      <c r="AB232" s="146">
        <v>0</v>
      </c>
      <c r="AC232" s="248">
        <v>0</v>
      </c>
      <c r="AE232" s="144">
        <v>1</v>
      </c>
      <c r="AF232" s="8">
        <v>0</v>
      </c>
      <c r="AG232" s="8">
        <v>1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145">
        <v>0</v>
      </c>
      <c r="AR232" s="10"/>
    </row>
    <row r="233" spans="1:44" x14ac:dyDescent="0.35">
      <c r="A233" s="171">
        <v>1</v>
      </c>
      <c r="B233" s="228">
        <v>0.875</v>
      </c>
      <c r="C233" s="144">
        <v>1</v>
      </c>
      <c r="D233" s="247">
        <v>0</v>
      </c>
      <c r="E233" s="146">
        <v>1</v>
      </c>
      <c r="F233" s="146">
        <v>0</v>
      </c>
      <c r="G233" s="146">
        <v>0</v>
      </c>
      <c r="H233" s="146">
        <v>0</v>
      </c>
      <c r="I233" s="146">
        <v>0</v>
      </c>
      <c r="J233" s="146">
        <v>0</v>
      </c>
      <c r="K233" s="146">
        <v>0</v>
      </c>
      <c r="L233" s="146">
        <v>0</v>
      </c>
      <c r="M233" s="146">
        <v>0</v>
      </c>
      <c r="N233" s="146">
        <v>0</v>
      </c>
      <c r="O233" s="248">
        <v>0</v>
      </c>
      <c r="Q233" s="144">
        <v>0</v>
      </c>
      <c r="R233" s="247">
        <v>0</v>
      </c>
      <c r="S233" s="146">
        <v>0</v>
      </c>
      <c r="T233" s="146">
        <v>0</v>
      </c>
      <c r="U233" s="146">
        <v>0</v>
      </c>
      <c r="V233" s="146">
        <v>0</v>
      </c>
      <c r="W233" s="146">
        <v>0</v>
      </c>
      <c r="X233" s="146">
        <v>0</v>
      </c>
      <c r="Y233" s="146">
        <v>0</v>
      </c>
      <c r="Z233" s="146">
        <v>0</v>
      </c>
      <c r="AA233" s="146">
        <v>0</v>
      </c>
      <c r="AB233" s="146">
        <v>0</v>
      </c>
      <c r="AC233" s="248">
        <v>0</v>
      </c>
      <c r="AE233" s="144">
        <v>1</v>
      </c>
      <c r="AF233" s="8">
        <v>0</v>
      </c>
      <c r="AG233" s="8">
        <v>1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145">
        <v>0</v>
      </c>
      <c r="AR233" s="10"/>
    </row>
    <row r="234" spans="1:44" x14ac:dyDescent="0.35">
      <c r="A234" s="171">
        <v>1</v>
      </c>
      <c r="B234" s="228">
        <v>0.88541700000000001</v>
      </c>
      <c r="C234" s="144">
        <v>0</v>
      </c>
      <c r="D234" s="247">
        <v>0</v>
      </c>
      <c r="E234" s="146">
        <v>0</v>
      </c>
      <c r="F234" s="146">
        <v>0</v>
      </c>
      <c r="G234" s="146">
        <v>0</v>
      </c>
      <c r="H234" s="146">
        <v>0</v>
      </c>
      <c r="I234" s="146">
        <v>0</v>
      </c>
      <c r="J234" s="146">
        <v>0</v>
      </c>
      <c r="K234" s="146">
        <v>0</v>
      </c>
      <c r="L234" s="146">
        <v>0</v>
      </c>
      <c r="M234" s="146">
        <v>0</v>
      </c>
      <c r="N234" s="146">
        <v>0</v>
      </c>
      <c r="O234" s="248">
        <v>0</v>
      </c>
      <c r="Q234" s="144">
        <v>0</v>
      </c>
      <c r="R234" s="247">
        <v>0</v>
      </c>
      <c r="S234" s="146">
        <v>0</v>
      </c>
      <c r="T234" s="146">
        <v>0</v>
      </c>
      <c r="U234" s="146">
        <v>0</v>
      </c>
      <c r="V234" s="146">
        <v>0</v>
      </c>
      <c r="W234" s="146">
        <v>0</v>
      </c>
      <c r="X234" s="146">
        <v>0</v>
      </c>
      <c r="Y234" s="146">
        <v>0</v>
      </c>
      <c r="Z234" s="146">
        <v>0</v>
      </c>
      <c r="AA234" s="146">
        <v>0</v>
      </c>
      <c r="AB234" s="146">
        <v>0</v>
      </c>
      <c r="AC234" s="248">
        <v>0</v>
      </c>
      <c r="AE234" s="144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145">
        <v>0</v>
      </c>
      <c r="AR234" s="10"/>
    </row>
    <row r="235" spans="1:44" x14ac:dyDescent="0.35">
      <c r="A235" s="171">
        <v>1</v>
      </c>
      <c r="B235" s="228">
        <v>0.89583299999999999</v>
      </c>
      <c r="C235" s="144">
        <v>1</v>
      </c>
      <c r="D235" s="247">
        <v>0</v>
      </c>
      <c r="E235" s="146">
        <v>0</v>
      </c>
      <c r="F235" s="146">
        <v>0</v>
      </c>
      <c r="G235" s="146">
        <v>1</v>
      </c>
      <c r="H235" s="146">
        <v>0</v>
      </c>
      <c r="I235" s="146">
        <v>0</v>
      </c>
      <c r="J235" s="146">
        <v>0</v>
      </c>
      <c r="K235" s="146">
        <v>0</v>
      </c>
      <c r="L235" s="146">
        <v>0</v>
      </c>
      <c r="M235" s="146">
        <v>0</v>
      </c>
      <c r="N235" s="146">
        <v>0</v>
      </c>
      <c r="O235" s="248">
        <v>0</v>
      </c>
      <c r="Q235" s="144">
        <v>1</v>
      </c>
      <c r="R235" s="247">
        <v>0</v>
      </c>
      <c r="S235" s="146">
        <v>1</v>
      </c>
      <c r="T235" s="146">
        <v>0</v>
      </c>
      <c r="U235" s="146">
        <v>0</v>
      </c>
      <c r="V235" s="146">
        <v>0</v>
      </c>
      <c r="W235" s="146">
        <v>0</v>
      </c>
      <c r="X235" s="146">
        <v>0</v>
      </c>
      <c r="Y235" s="146">
        <v>0</v>
      </c>
      <c r="Z235" s="146">
        <v>0</v>
      </c>
      <c r="AA235" s="146">
        <v>0</v>
      </c>
      <c r="AB235" s="146">
        <v>0</v>
      </c>
      <c r="AC235" s="248">
        <v>0</v>
      </c>
      <c r="AE235" s="144">
        <v>2</v>
      </c>
      <c r="AF235" s="8">
        <v>0</v>
      </c>
      <c r="AG235" s="8">
        <v>1</v>
      </c>
      <c r="AH235" s="8">
        <v>0</v>
      </c>
      <c r="AI235" s="8">
        <v>1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0</v>
      </c>
      <c r="AP235" s="8">
        <v>0</v>
      </c>
      <c r="AQ235" s="145">
        <v>0</v>
      </c>
      <c r="AR235" s="10"/>
    </row>
    <row r="236" spans="1:44" x14ac:dyDescent="0.35">
      <c r="A236" s="171">
        <v>1</v>
      </c>
      <c r="B236" s="228">
        <v>0.90625</v>
      </c>
      <c r="C236" s="144">
        <v>1</v>
      </c>
      <c r="D236" s="247">
        <v>0</v>
      </c>
      <c r="E236" s="146">
        <v>1</v>
      </c>
      <c r="F236" s="146">
        <v>0</v>
      </c>
      <c r="G236" s="146">
        <v>0</v>
      </c>
      <c r="H236" s="146">
        <v>0</v>
      </c>
      <c r="I236" s="146">
        <v>0</v>
      </c>
      <c r="J236" s="146">
        <v>0</v>
      </c>
      <c r="K236" s="146">
        <v>0</v>
      </c>
      <c r="L236" s="146">
        <v>0</v>
      </c>
      <c r="M236" s="146">
        <v>0</v>
      </c>
      <c r="N236" s="146">
        <v>0</v>
      </c>
      <c r="O236" s="248">
        <v>0</v>
      </c>
      <c r="Q236" s="144">
        <v>0</v>
      </c>
      <c r="R236" s="247">
        <v>0</v>
      </c>
      <c r="S236" s="146">
        <v>0</v>
      </c>
      <c r="T236" s="146">
        <v>0</v>
      </c>
      <c r="U236" s="146">
        <v>0</v>
      </c>
      <c r="V236" s="146">
        <v>0</v>
      </c>
      <c r="W236" s="146">
        <v>0</v>
      </c>
      <c r="X236" s="146">
        <v>0</v>
      </c>
      <c r="Y236" s="146">
        <v>0</v>
      </c>
      <c r="Z236" s="146">
        <v>0</v>
      </c>
      <c r="AA236" s="146">
        <v>0</v>
      </c>
      <c r="AB236" s="146">
        <v>0</v>
      </c>
      <c r="AC236" s="248">
        <v>0</v>
      </c>
      <c r="AE236" s="144">
        <v>1</v>
      </c>
      <c r="AF236" s="8">
        <v>0</v>
      </c>
      <c r="AG236" s="8">
        <v>1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8">
        <v>0</v>
      </c>
      <c r="AO236" s="8">
        <v>0</v>
      </c>
      <c r="AP236" s="8">
        <v>0</v>
      </c>
      <c r="AQ236" s="145">
        <v>0</v>
      </c>
      <c r="AR236" s="10"/>
    </row>
    <row r="237" spans="1:44" x14ac:dyDescent="0.35">
      <c r="A237" s="171">
        <v>1</v>
      </c>
      <c r="B237" s="228">
        <v>0.91666700000000001</v>
      </c>
      <c r="C237" s="144">
        <v>0</v>
      </c>
      <c r="D237" s="247">
        <v>0</v>
      </c>
      <c r="E237" s="146">
        <v>0</v>
      </c>
      <c r="F237" s="146">
        <v>0</v>
      </c>
      <c r="G237" s="146">
        <v>0</v>
      </c>
      <c r="H237" s="146">
        <v>0</v>
      </c>
      <c r="I237" s="146">
        <v>0</v>
      </c>
      <c r="J237" s="146">
        <v>0</v>
      </c>
      <c r="K237" s="146">
        <v>0</v>
      </c>
      <c r="L237" s="146">
        <v>0</v>
      </c>
      <c r="M237" s="146">
        <v>0</v>
      </c>
      <c r="N237" s="146">
        <v>0</v>
      </c>
      <c r="O237" s="248">
        <v>0</v>
      </c>
      <c r="Q237" s="144">
        <v>2</v>
      </c>
      <c r="R237" s="247">
        <v>0</v>
      </c>
      <c r="S237" s="146">
        <v>2</v>
      </c>
      <c r="T237" s="146">
        <v>0</v>
      </c>
      <c r="U237" s="146">
        <v>0</v>
      </c>
      <c r="V237" s="146">
        <v>0</v>
      </c>
      <c r="W237" s="146">
        <v>0</v>
      </c>
      <c r="X237" s="146">
        <v>0</v>
      </c>
      <c r="Y237" s="146">
        <v>0</v>
      </c>
      <c r="Z237" s="146">
        <v>0</v>
      </c>
      <c r="AA237" s="146">
        <v>0</v>
      </c>
      <c r="AB237" s="146">
        <v>0</v>
      </c>
      <c r="AC237" s="248">
        <v>0</v>
      </c>
      <c r="AE237" s="144">
        <v>2</v>
      </c>
      <c r="AF237" s="8">
        <v>0</v>
      </c>
      <c r="AG237" s="8">
        <v>2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8">
        <v>0</v>
      </c>
      <c r="AO237" s="8">
        <v>0</v>
      </c>
      <c r="AP237" s="8">
        <v>0</v>
      </c>
      <c r="AQ237" s="145">
        <v>0</v>
      </c>
      <c r="AR237" s="10"/>
    </row>
    <row r="238" spans="1:44" x14ac:dyDescent="0.35">
      <c r="A238" s="171">
        <v>1</v>
      </c>
      <c r="B238" s="228">
        <v>0.92708299999999999</v>
      </c>
      <c r="C238" s="144">
        <v>1</v>
      </c>
      <c r="D238" s="247">
        <v>0</v>
      </c>
      <c r="E238" s="146">
        <v>1</v>
      </c>
      <c r="F238" s="146">
        <v>0</v>
      </c>
      <c r="G238" s="146">
        <v>0</v>
      </c>
      <c r="H238" s="146">
        <v>0</v>
      </c>
      <c r="I238" s="146">
        <v>0</v>
      </c>
      <c r="J238" s="146">
        <v>0</v>
      </c>
      <c r="K238" s="146">
        <v>0</v>
      </c>
      <c r="L238" s="146">
        <v>0</v>
      </c>
      <c r="M238" s="146">
        <v>0</v>
      </c>
      <c r="N238" s="146">
        <v>0</v>
      </c>
      <c r="O238" s="248">
        <v>0</v>
      </c>
      <c r="Q238" s="144">
        <v>0</v>
      </c>
      <c r="R238" s="247">
        <v>0</v>
      </c>
      <c r="S238" s="146">
        <v>0</v>
      </c>
      <c r="T238" s="146">
        <v>0</v>
      </c>
      <c r="U238" s="146">
        <v>0</v>
      </c>
      <c r="V238" s="146">
        <v>0</v>
      </c>
      <c r="W238" s="146">
        <v>0</v>
      </c>
      <c r="X238" s="146">
        <v>0</v>
      </c>
      <c r="Y238" s="146">
        <v>0</v>
      </c>
      <c r="Z238" s="146">
        <v>0</v>
      </c>
      <c r="AA238" s="146">
        <v>0</v>
      </c>
      <c r="AB238" s="146">
        <v>0</v>
      </c>
      <c r="AC238" s="248">
        <v>0</v>
      </c>
      <c r="AE238" s="144">
        <v>1</v>
      </c>
      <c r="AF238" s="8">
        <v>0</v>
      </c>
      <c r="AG238" s="8">
        <v>1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145">
        <v>0</v>
      </c>
      <c r="AR238" s="10"/>
    </row>
    <row r="239" spans="1:44" x14ac:dyDescent="0.35">
      <c r="A239" s="171">
        <v>1</v>
      </c>
      <c r="B239" s="228">
        <v>0.9375</v>
      </c>
      <c r="C239" s="144">
        <v>0</v>
      </c>
      <c r="D239" s="247">
        <v>0</v>
      </c>
      <c r="E239" s="146">
        <v>0</v>
      </c>
      <c r="F239" s="146">
        <v>0</v>
      </c>
      <c r="G239" s="146">
        <v>0</v>
      </c>
      <c r="H239" s="146">
        <v>0</v>
      </c>
      <c r="I239" s="146">
        <v>0</v>
      </c>
      <c r="J239" s="146">
        <v>0</v>
      </c>
      <c r="K239" s="146">
        <v>0</v>
      </c>
      <c r="L239" s="146">
        <v>0</v>
      </c>
      <c r="M239" s="146">
        <v>0</v>
      </c>
      <c r="N239" s="146">
        <v>0</v>
      </c>
      <c r="O239" s="248">
        <v>0</v>
      </c>
      <c r="Q239" s="144">
        <v>0</v>
      </c>
      <c r="R239" s="247">
        <v>0</v>
      </c>
      <c r="S239" s="146">
        <v>0</v>
      </c>
      <c r="T239" s="146">
        <v>0</v>
      </c>
      <c r="U239" s="146">
        <v>0</v>
      </c>
      <c r="V239" s="146">
        <v>0</v>
      </c>
      <c r="W239" s="146">
        <v>0</v>
      </c>
      <c r="X239" s="146">
        <v>0</v>
      </c>
      <c r="Y239" s="146">
        <v>0</v>
      </c>
      <c r="Z239" s="146">
        <v>0</v>
      </c>
      <c r="AA239" s="146">
        <v>0</v>
      </c>
      <c r="AB239" s="146">
        <v>0</v>
      </c>
      <c r="AC239" s="248">
        <v>0</v>
      </c>
      <c r="AE239" s="144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145">
        <v>0</v>
      </c>
      <c r="AR239" s="10"/>
    </row>
    <row r="240" spans="1:44" x14ac:dyDescent="0.35">
      <c r="A240" s="171">
        <v>1</v>
      </c>
      <c r="B240" s="228">
        <v>0.94791700000000001</v>
      </c>
      <c r="C240" s="144">
        <v>0</v>
      </c>
      <c r="D240" s="247">
        <v>0</v>
      </c>
      <c r="E240" s="146">
        <v>0</v>
      </c>
      <c r="F240" s="146">
        <v>0</v>
      </c>
      <c r="G240" s="146">
        <v>0</v>
      </c>
      <c r="H240" s="146">
        <v>0</v>
      </c>
      <c r="I240" s="146">
        <v>0</v>
      </c>
      <c r="J240" s="146">
        <v>0</v>
      </c>
      <c r="K240" s="146">
        <v>0</v>
      </c>
      <c r="L240" s="146">
        <v>0</v>
      </c>
      <c r="M240" s="146">
        <v>0</v>
      </c>
      <c r="N240" s="146">
        <v>0</v>
      </c>
      <c r="O240" s="248">
        <v>0</v>
      </c>
      <c r="Q240" s="144">
        <v>1</v>
      </c>
      <c r="R240" s="247">
        <v>0</v>
      </c>
      <c r="S240" s="146">
        <v>1</v>
      </c>
      <c r="T240" s="146">
        <v>0</v>
      </c>
      <c r="U240" s="146">
        <v>0</v>
      </c>
      <c r="V240" s="146">
        <v>0</v>
      </c>
      <c r="W240" s="146">
        <v>0</v>
      </c>
      <c r="X240" s="146">
        <v>0</v>
      </c>
      <c r="Y240" s="146">
        <v>0</v>
      </c>
      <c r="Z240" s="146">
        <v>0</v>
      </c>
      <c r="AA240" s="146">
        <v>0</v>
      </c>
      <c r="AB240" s="146">
        <v>0</v>
      </c>
      <c r="AC240" s="248">
        <v>0</v>
      </c>
      <c r="AE240" s="144">
        <v>1</v>
      </c>
      <c r="AF240" s="8">
        <v>0</v>
      </c>
      <c r="AG240" s="8">
        <v>1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0</v>
      </c>
      <c r="AQ240" s="145">
        <v>0</v>
      </c>
      <c r="AR240" s="10"/>
    </row>
    <row r="241" spans="1:44" x14ac:dyDescent="0.35">
      <c r="A241" s="171">
        <v>1</v>
      </c>
      <c r="B241" s="228">
        <v>0.95833299999999999</v>
      </c>
      <c r="C241" s="144">
        <v>0</v>
      </c>
      <c r="D241" s="247">
        <v>0</v>
      </c>
      <c r="E241" s="146">
        <v>0</v>
      </c>
      <c r="F241" s="146">
        <v>0</v>
      </c>
      <c r="G241" s="146">
        <v>0</v>
      </c>
      <c r="H241" s="146">
        <v>0</v>
      </c>
      <c r="I241" s="146">
        <v>0</v>
      </c>
      <c r="J241" s="146">
        <v>0</v>
      </c>
      <c r="K241" s="146">
        <v>0</v>
      </c>
      <c r="L241" s="146">
        <v>0</v>
      </c>
      <c r="M241" s="146">
        <v>0</v>
      </c>
      <c r="N241" s="146">
        <v>0</v>
      </c>
      <c r="O241" s="248">
        <v>0</v>
      </c>
      <c r="Q241" s="144">
        <v>0</v>
      </c>
      <c r="R241" s="247">
        <v>0</v>
      </c>
      <c r="S241" s="146">
        <v>0</v>
      </c>
      <c r="T241" s="146">
        <v>0</v>
      </c>
      <c r="U241" s="146">
        <v>0</v>
      </c>
      <c r="V241" s="146">
        <v>0</v>
      </c>
      <c r="W241" s="146">
        <v>0</v>
      </c>
      <c r="X241" s="146">
        <v>0</v>
      </c>
      <c r="Y241" s="146">
        <v>0</v>
      </c>
      <c r="Z241" s="146">
        <v>0</v>
      </c>
      <c r="AA241" s="146">
        <v>0</v>
      </c>
      <c r="AB241" s="146">
        <v>0</v>
      </c>
      <c r="AC241" s="248">
        <v>0</v>
      </c>
      <c r="AE241" s="144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0</v>
      </c>
      <c r="AP241" s="8">
        <v>0</v>
      </c>
      <c r="AQ241" s="145">
        <v>0</v>
      </c>
      <c r="AR241" s="10"/>
    </row>
    <row r="242" spans="1:44" x14ac:dyDescent="0.35">
      <c r="A242" s="171">
        <v>1</v>
      </c>
      <c r="B242" s="228">
        <v>0.96875</v>
      </c>
      <c r="C242" s="144">
        <v>0</v>
      </c>
      <c r="D242" s="247">
        <v>0</v>
      </c>
      <c r="E242" s="146">
        <v>0</v>
      </c>
      <c r="F242" s="146">
        <v>0</v>
      </c>
      <c r="G242" s="146">
        <v>0</v>
      </c>
      <c r="H242" s="146">
        <v>0</v>
      </c>
      <c r="I242" s="146">
        <v>0</v>
      </c>
      <c r="J242" s="146">
        <v>0</v>
      </c>
      <c r="K242" s="146">
        <v>0</v>
      </c>
      <c r="L242" s="146">
        <v>0</v>
      </c>
      <c r="M242" s="146">
        <v>0</v>
      </c>
      <c r="N242" s="146">
        <v>0</v>
      </c>
      <c r="O242" s="248">
        <v>0</v>
      </c>
      <c r="Q242" s="144">
        <v>0</v>
      </c>
      <c r="R242" s="247">
        <v>0</v>
      </c>
      <c r="S242" s="146">
        <v>0</v>
      </c>
      <c r="T242" s="146">
        <v>0</v>
      </c>
      <c r="U242" s="146">
        <v>0</v>
      </c>
      <c r="V242" s="146">
        <v>0</v>
      </c>
      <c r="W242" s="146">
        <v>0</v>
      </c>
      <c r="X242" s="146">
        <v>0</v>
      </c>
      <c r="Y242" s="146">
        <v>0</v>
      </c>
      <c r="Z242" s="146">
        <v>0</v>
      </c>
      <c r="AA242" s="146">
        <v>0</v>
      </c>
      <c r="AB242" s="146">
        <v>0</v>
      </c>
      <c r="AC242" s="248">
        <v>0</v>
      </c>
      <c r="AE242" s="144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145">
        <v>0</v>
      </c>
      <c r="AR242" s="10"/>
    </row>
    <row r="243" spans="1:44" x14ac:dyDescent="0.35">
      <c r="A243" s="171">
        <v>1</v>
      </c>
      <c r="B243" s="228">
        <v>0.97916700000000001</v>
      </c>
      <c r="C243" s="144">
        <v>0</v>
      </c>
      <c r="D243" s="247">
        <v>0</v>
      </c>
      <c r="E243" s="146">
        <v>0</v>
      </c>
      <c r="F243" s="146">
        <v>0</v>
      </c>
      <c r="G243" s="146">
        <v>0</v>
      </c>
      <c r="H243" s="146">
        <v>0</v>
      </c>
      <c r="I243" s="146">
        <v>0</v>
      </c>
      <c r="J243" s="146">
        <v>0</v>
      </c>
      <c r="K243" s="146">
        <v>0</v>
      </c>
      <c r="L243" s="146">
        <v>0</v>
      </c>
      <c r="M243" s="146">
        <v>0</v>
      </c>
      <c r="N243" s="146">
        <v>0</v>
      </c>
      <c r="O243" s="248">
        <v>0</v>
      </c>
      <c r="Q243" s="144">
        <v>0</v>
      </c>
      <c r="R243" s="247">
        <v>0</v>
      </c>
      <c r="S243" s="146">
        <v>0</v>
      </c>
      <c r="T243" s="146">
        <v>0</v>
      </c>
      <c r="U243" s="146">
        <v>0</v>
      </c>
      <c r="V243" s="146">
        <v>0</v>
      </c>
      <c r="W243" s="146">
        <v>0</v>
      </c>
      <c r="X243" s="146">
        <v>0</v>
      </c>
      <c r="Y243" s="146">
        <v>0</v>
      </c>
      <c r="Z243" s="146">
        <v>0</v>
      </c>
      <c r="AA243" s="146">
        <v>0</v>
      </c>
      <c r="AB243" s="146">
        <v>0</v>
      </c>
      <c r="AC243" s="248">
        <v>0</v>
      </c>
      <c r="AE243" s="144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0</v>
      </c>
      <c r="AQ243" s="145">
        <v>0</v>
      </c>
      <c r="AR243" s="10"/>
    </row>
    <row r="244" spans="1:44" x14ac:dyDescent="0.35">
      <c r="A244" s="171">
        <v>1</v>
      </c>
      <c r="B244" s="228">
        <v>0.98958299999999999</v>
      </c>
      <c r="C244" s="147">
        <v>0</v>
      </c>
      <c r="D244" s="249">
        <v>0</v>
      </c>
      <c r="E244" s="250">
        <v>0</v>
      </c>
      <c r="F244" s="250">
        <v>0</v>
      </c>
      <c r="G244" s="250">
        <v>0</v>
      </c>
      <c r="H244" s="250">
        <v>0</v>
      </c>
      <c r="I244" s="250">
        <v>0</v>
      </c>
      <c r="J244" s="250">
        <v>0</v>
      </c>
      <c r="K244" s="250">
        <v>0</v>
      </c>
      <c r="L244" s="250">
        <v>0</v>
      </c>
      <c r="M244" s="250">
        <v>0</v>
      </c>
      <c r="N244" s="250">
        <v>0</v>
      </c>
      <c r="O244" s="251">
        <v>0</v>
      </c>
      <c r="Q244" s="147">
        <v>0</v>
      </c>
      <c r="R244" s="249">
        <v>0</v>
      </c>
      <c r="S244" s="250">
        <v>0</v>
      </c>
      <c r="T244" s="250">
        <v>0</v>
      </c>
      <c r="U244" s="250">
        <v>0</v>
      </c>
      <c r="V244" s="250">
        <v>0</v>
      </c>
      <c r="W244" s="250">
        <v>0</v>
      </c>
      <c r="X244" s="250">
        <v>0</v>
      </c>
      <c r="Y244" s="250">
        <v>0</v>
      </c>
      <c r="Z244" s="250">
        <v>0</v>
      </c>
      <c r="AA244" s="250">
        <v>0</v>
      </c>
      <c r="AB244" s="250">
        <v>0</v>
      </c>
      <c r="AC244" s="251">
        <v>0</v>
      </c>
      <c r="AE244" s="147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0</v>
      </c>
      <c r="AO244" s="13">
        <v>0</v>
      </c>
      <c r="AP244" s="13">
        <v>0</v>
      </c>
      <c r="AQ244" s="148">
        <v>0</v>
      </c>
      <c r="AR244" s="10"/>
    </row>
    <row r="245" spans="1:44" x14ac:dyDescent="0.35">
      <c r="A245" s="171">
        <v>1</v>
      </c>
      <c r="B245" s="323" t="s">
        <v>35</v>
      </c>
      <c r="C245" s="324">
        <v>255</v>
      </c>
      <c r="D245" s="325">
        <v>3</v>
      </c>
      <c r="E245" s="325">
        <v>190</v>
      </c>
      <c r="F245" s="325">
        <v>5</v>
      </c>
      <c r="G245" s="325">
        <v>52</v>
      </c>
      <c r="H245" s="325">
        <v>3</v>
      </c>
      <c r="I245" s="325">
        <v>1</v>
      </c>
      <c r="J245" s="325">
        <v>0</v>
      </c>
      <c r="K245" s="325">
        <v>0</v>
      </c>
      <c r="L245" s="325">
        <v>1</v>
      </c>
      <c r="M245" s="325">
        <v>0</v>
      </c>
      <c r="N245" s="325">
        <v>0</v>
      </c>
      <c r="O245" s="326">
        <v>0</v>
      </c>
      <c r="P245" s="8"/>
      <c r="Q245" s="327">
        <v>257</v>
      </c>
      <c r="R245" s="325">
        <v>2</v>
      </c>
      <c r="S245" s="325">
        <v>209</v>
      </c>
      <c r="T245" s="325">
        <v>4</v>
      </c>
      <c r="U245" s="325">
        <v>38</v>
      </c>
      <c r="V245" s="325">
        <v>2</v>
      </c>
      <c r="W245" s="325">
        <v>1</v>
      </c>
      <c r="X245" s="325">
        <v>0</v>
      </c>
      <c r="Y245" s="325">
        <v>0</v>
      </c>
      <c r="Z245" s="325">
        <v>1</v>
      </c>
      <c r="AA245" s="325">
        <v>0</v>
      </c>
      <c r="AB245" s="325">
        <v>0</v>
      </c>
      <c r="AC245" s="326">
        <v>0</v>
      </c>
      <c r="AD245" s="8"/>
      <c r="AE245" s="327">
        <v>512</v>
      </c>
      <c r="AF245" s="325">
        <v>5</v>
      </c>
      <c r="AG245" s="325">
        <v>399</v>
      </c>
      <c r="AH245" s="325">
        <v>9</v>
      </c>
      <c r="AI245" s="325">
        <v>90</v>
      </c>
      <c r="AJ245" s="325">
        <v>5</v>
      </c>
      <c r="AK245" s="325">
        <v>2</v>
      </c>
      <c r="AL245" s="325">
        <v>0</v>
      </c>
      <c r="AM245" s="325">
        <v>0</v>
      </c>
      <c r="AN245" s="325">
        <v>2</v>
      </c>
      <c r="AO245" s="325">
        <v>0</v>
      </c>
      <c r="AP245" s="325">
        <v>0</v>
      </c>
      <c r="AQ245" s="326">
        <v>0</v>
      </c>
      <c r="AR245" s="10"/>
    </row>
    <row r="246" spans="1:44" x14ac:dyDescent="0.35">
      <c r="A246" s="171">
        <v>1</v>
      </c>
      <c r="B246" s="328" t="s">
        <v>36</v>
      </c>
      <c r="C246" s="329">
        <v>274</v>
      </c>
      <c r="D246" s="330">
        <v>3</v>
      </c>
      <c r="E246" s="330">
        <v>206</v>
      </c>
      <c r="F246" s="330">
        <v>5</v>
      </c>
      <c r="G246" s="330">
        <v>55</v>
      </c>
      <c r="H246" s="330">
        <v>3</v>
      </c>
      <c r="I246" s="330">
        <v>1</v>
      </c>
      <c r="J246" s="330">
        <v>0</v>
      </c>
      <c r="K246" s="330">
        <v>0</v>
      </c>
      <c r="L246" s="330">
        <v>1</v>
      </c>
      <c r="M246" s="330">
        <v>0</v>
      </c>
      <c r="N246" s="330">
        <v>0</v>
      </c>
      <c r="O246" s="331">
        <v>0</v>
      </c>
      <c r="P246" s="8"/>
      <c r="Q246" s="332">
        <v>276</v>
      </c>
      <c r="R246" s="330">
        <v>3</v>
      </c>
      <c r="S246" s="330">
        <v>227</v>
      </c>
      <c r="T246" s="330">
        <v>4</v>
      </c>
      <c r="U246" s="330">
        <v>38</v>
      </c>
      <c r="V246" s="330">
        <v>2</v>
      </c>
      <c r="W246" s="330">
        <v>1</v>
      </c>
      <c r="X246" s="330">
        <v>0</v>
      </c>
      <c r="Y246" s="330">
        <v>0</v>
      </c>
      <c r="Z246" s="330">
        <v>1</v>
      </c>
      <c r="AA246" s="330">
        <v>0</v>
      </c>
      <c r="AB246" s="330">
        <v>0</v>
      </c>
      <c r="AC246" s="331">
        <v>0</v>
      </c>
      <c r="AD246" s="8"/>
      <c r="AE246" s="332">
        <v>550</v>
      </c>
      <c r="AF246" s="330">
        <v>6</v>
      </c>
      <c r="AG246" s="330">
        <v>433</v>
      </c>
      <c r="AH246" s="330">
        <v>9</v>
      </c>
      <c r="AI246" s="330">
        <v>93</v>
      </c>
      <c r="AJ246" s="330">
        <v>5</v>
      </c>
      <c r="AK246" s="330">
        <v>2</v>
      </c>
      <c r="AL246" s="330">
        <v>0</v>
      </c>
      <c r="AM246" s="330">
        <v>0</v>
      </c>
      <c r="AN246" s="330">
        <v>2</v>
      </c>
      <c r="AO246" s="330">
        <v>0</v>
      </c>
      <c r="AP246" s="330">
        <v>0</v>
      </c>
      <c r="AQ246" s="331">
        <v>0</v>
      </c>
      <c r="AR246" s="10"/>
    </row>
    <row r="247" spans="1:44" x14ac:dyDescent="0.35">
      <c r="A247" s="171">
        <v>1</v>
      </c>
      <c r="B247" s="333" t="s">
        <v>37</v>
      </c>
      <c r="C247" s="334">
        <v>275</v>
      </c>
      <c r="D247" s="335">
        <v>3</v>
      </c>
      <c r="E247" s="335">
        <v>207</v>
      </c>
      <c r="F247" s="335">
        <v>5</v>
      </c>
      <c r="G247" s="335">
        <v>55</v>
      </c>
      <c r="H247" s="335">
        <v>3</v>
      </c>
      <c r="I247" s="335">
        <v>1</v>
      </c>
      <c r="J247" s="335">
        <v>0</v>
      </c>
      <c r="K247" s="335">
        <v>0</v>
      </c>
      <c r="L247" s="335">
        <v>1</v>
      </c>
      <c r="M247" s="335">
        <v>0</v>
      </c>
      <c r="N247" s="335">
        <v>0</v>
      </c>
      <c r="O247" s="336">
        <v>0</v>
      </c>
      <c r="P247" s="8"/>
      <c r="Q247" s="337">
        <v>279</v>
      </c>
      <c r="R247" s="335">
        <v>3</v>
      </c>
      <c r="S247" s="335">
        <v>230</v>
      </c>
      <c r="T247" s="335">
        <v>4</v>
      </c>
      <c r="U247" s="335">
        <v>38</v>
      </c>
      <c r="V247" s="335">
        <v>2</v>
      </c>
      <c r="W247" s="335">
        <v>1</v>
      </c>
      <c r="X247" s="335">
        <v>0</v>
      </c>
      <c r="Y247" s="335">
        <v>0</v>
      </c>
      <c r="Z247" s="335">
        <v>1</v>
      </c>
      <c r="AA247" s="335">
        <v>0</v>
      </c>
      <c r="AB247" s="335">
        <v>0</v>
      </c>
      <c r="AC247" s="336">
        <v>0</v>
      </c>
      <c r="AD247" s="8"/>
      <c r="AE247" s="337">
        <v>554</v>
      </c>
      <c r="AF247" s="335">
        <v>6</v>
      </c>
      <c r="AG247" s="335">
        <v>437</v>
      </c>
      <c r="AH247" s="335">
        <v>9</v>
      </c>
      <c r="AI247" s="335">
        <v>93</v>
      </c>
      <c r="AJ247" s="335">
        <v>5</v>
      </c>
      <c r="AK247" s="335">
        <v>2</v>
      </c>
      <c r="AL247" s="335">
        <v>0</v>
      </c>
      <c r="AM247" s="335">
        <v>0</v>
      </c>
      <c r="AN247" s="335">
        <v>2</v>
      </c>
      <c r="AO247" s="335">
        <v>0</v>
      </c>
      <c r="AP247" s="335">
        <v>0</v>
      </c>
      <c r="AQ247" s="336">
        <v>0</v>
      </c>
      <c r="AR247" s="10"/>
    </row>
    <row r="248" spans="1:44" x14ac:dyDescent="0.35">
      <c r="A248" s="171">
        <v>1</v>
      </c>
      <c r="B248" s="338" t="s">
        <v>38</v>
      </c>
      <c r="C248" s="339">
        <v>278</v>
      </c>
      <c r="D248" s="340">
        <v>3</v>
      </c>
      <c r="E248" s="340">
        <v>209</v>
      </c>
      <c r="F248" s="340">
        <v>5</v>
      </c>
      <c r="G248" s="340">
        <v>56</v>
      </c>
      <c r="H248" s="340">
        <v>3</v>
      </c>
      <c r="I248" s="340">
        <v>1</v>
      </c>
      <c r="J248" s="340">
        <v>0</v>
      </c>
      <c r="K248" s="340">
        <v>0</v>
      </c>
      <c r="L248" s="340">
        <v>1</v>
      </c>
      <c r="M248" s="340">
        <v>0</v>
      </c>
      <c r="N248" s="340">
        <v>0</v>
      </c>
      <c r="O248" s="341">
        <v>0</v>
      </c>
      <c r="P248" s="8"/>
      <c r="Q248" s="342">
        <v>283</v>
      </c>
      <c r="R248" s="340">
        <v>4</v>
      </c>
      <c r="S248" s="340">
        <v>231</v>
      </c>
      <c r="T248" s="340">
        <v>5</v>
      </c>
      <c r="U248" s="340">
        <v>39</v>
      </c>
      <c r="V248" s="340">
        <v>2</v>
      </c>
      <c r="W248" s="340">
        <v>1</v>
      </c>
      <c r="X248" s="340">
        <v>0</v>
      </c>
      <c r="Y248" s="340">
        <v>0</v>
      </c>
      <c r="Z248" s="340">
        <v>1</v>
      </c>
      <c r="AA248" s="340">
        <v>0</v>
      </c>
      <c r="AB248" s="340">
        <v>0</v>
      </c>
      <c r="AC248" s="341">
        <v>0</v>
      </c>
      <c r="AD248" s="8"/>
      <c r="AE248" s="342">
        <v>561</v>
      </c>
      <c r="AF248" s="340">
        <v>7</v>
      </c>
      <c r="AG248" s="340">
        <v>440</v>
      </c>
      <c r="AH248" s="340">
        <v>10</v>
      </c>
      <c r="AI248" s="340">
        <v>95</v>
      </c>
      <c r="AJ248" s="340">
        <v>5</v>
      </c>
      <c r="AK248" s="340">
        <v>2</v>
      </c>
      <c r="AL248" s="340">
        <v>0</v>
      </c>
      <c r="AM248" s="340">
        <v>0</v>
      </c>
      <c r="AN248" s="340">
        <v>2</v>
      </c>
      <c r="AO248" s="340">
        <v>0</v>
      </c>
      <c r="AP248" s="340">
        <v>0</v>
      </c>
      <c r="AQ248" s="341">
        <v>0</v>
      </c>
      <c r="AR248" s="10"/>
    </row>
    <row r="249" spans="1:44" x14ac:dyDescent="0.35">
      <c r="A249" s="171"/>
      <c r="AR249" s="10"/>
    </row>
    <row r="250" spans="1:44" x14ac:dyDescent="0.35">
      <c r="A250" s="171"/>
      <c r="B250" s="177" t="s">
        <v>9</v>
      </c>
      <c r="C250" s="182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3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13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13"/>
      <c r="AR250" s="10"/>
    </row>
    <row r="251" spans="1:44" x14ac:dyDescent="0.35">
      <c r="A251" s="171">
        <v>2</v>
      </c>
      <c r="B251" s="228">
        <v>0</v>
      </c>
      <c r="C251" s="140">
        <v>0</v>
      </c>
      <c r="D251" s="245">
        <v>0</v>
      </c>
      <c r="E251" s="141">
        <v>0</v>
      </c>
      <c r="F251" s="141">
        <v>0</v>
      </c>
      <c r="G251" s="141">
        <v>0</v>
      </c>
      <c r="H251" s="141">
        <v>0</v>
      </c>
      <c r="I251" s="141">
        <v>0</v>
      </c>
      <c r="J251" s="141">
        <v>0</v>
      </c>
      <c r="K251" s="141">
        <v>0</v>
      </c>
      <c r="L251" s="141">
        <v>0</v>
      </c>
      <c r="M251" s="141">
        <v>0</v>
      </c>
      <c r="N251" s="141">
        <v>0</v>
      </c>
      <c r="O251" s="246">
        <v>0</v>
      </c>
      <c r="Q251" s="140">
        <v>1</v>
      </c>
      <c r="R251" s="245">
        <v>0</v>
      </c>
      <c r="S251" s="141">
        <v>0</v>
      </c>
      <c r="T251" s="141">
        <v>0</v>
      </c>
      <c r="U251" s="141">
        <v>1</v>
      </c>
      <c r="V251" s="141">
        <v>0</v>
      </c>
      <c r="W251" s="141">
        <v>0</v>
      </c>
      <c r="X251" s="141">
        <v>0</v>
      </c>
      <c r="Y251" s="141">
        <v>0</v>
      </c>
      <c r="Z251" s="141">
        <v>0</v>
      </c>
      <c r="AA251" s="141">
        <v>0</v>
      </c>
      <c r="AB251" s="141">
        <v>0</v>
      </c>
      <c r="AC251" s="246">
        <v>0</v>
      </c>
      <c r="AE251" s="140">
        <v>1</v>
      </c>
      <c r="AF251" s="141">
        <v>0</v>
      </c>
      <c r="AG251" s="142">
        <v>0</v>
      </c>
      <c r="AH251" s="142">
        <v>0</v>
      </c>
      <c r="AI251" s="142">
        <v>1</v>
      </c>
      <c r="AJ251" s="142">
        <v>0</v>
      </c>
      <c r="AK251" s="142">
        <v>0</v>
      </c>
      <c r="AL251" s="142">
        <v>0</v>
      </c>
      <c r="AM251" s="142">
        <v>0</v>
      </c>
      <c r="AN251" s="142">
        <v>0</v>
      </c>
      <c r="AO251" s="142">
        <v>0</v>
      </c>
      <c r="AP251" s="142">
        <v>0</v>
      </c>
      <c r="AQ251" s="143">
        <v>0</v>
      </c>
      <c r="AR251" s="10"/>
    </row>
    <row r="252" spans="1:44" x14ac:dyDescent="0.35">
      <c r="A252" s="171">
        <v>2</v>
      </c>
      <c r="B252" s="228">
        <v>1.0416999999999999E-2</v>
      </c>
      <c r="C252" s="144">
        <v>0</v>
      </c>
      <c r="D252" s="247">
        <v>0</v>
      </c>
      <c r="E252" s="146">
        <v>0</v>
      </c>
      <c r="F252" s="146">
        <v>0</v>
      </c>
      <c r="G252" s="146">
        <v>0</v>
      </c>
      <c r="H252" s="146">
        <v>0</v>
      </c>
      <c r="I252" s="146">
        <v>0</v>
      </c>
      <c r="J252" s="146">
        <v>0</v>
      </c>
      <c r="K252" s="146">
        <v>0</v>
      </c>
      <c r="L252" s="146">
        <v>0</v>
      </c>
      <c r="M252" s="146">
        <v>0</v>
      </c>
      <c r="N252" s="146">
        <v>0</v>
      </c>
      <c r="O252" s="248">
        <v>0</v>
      </c>
      <c r="Q252" s="144">
        <v>0</v>
      </c>
      <c r="R252" s="247">
        <v>0</v>
      </c>
      <c r="S252" s="146">
        <v>0</v>
      </c>
      <c r="T252" s="146">
        <v>0</v>
      </c>
      <c r="U252" s="146">
        <v>0</v>
      </c>
      <c r="V252" s="146">
        <v>0</v>
      </c>
      <c r="W252" s="146">
        <v>0</v>
      </c>
      <c r="X252" s="146">
        <v>0</v>
      </c>
      <c r="Y252" s="146">
        <v>0</v>
      </c>
      <c r="Z252" s="146">
        <v>0</v>
      </c>
      <c r="AA252" s="146">
        <v>0</v>
      </c>
      <c r="AB252" s="146">
        <v>0</v>
      </c>
      <c r="AC252" s="248">
        <v>0</v>
      </c>
      <c r="AE252" s="144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145">
        <v>0</v>
      </c>
      <c r="AR252" s="10"/>
    </row>
    <row r="253" spans="1:44" x14ac:dyDescent="0.35">
      <c r="A253" s="171">
        <v>2</v>
      </c>
      <c r="B253" s="228">
        <v>2.0833000000000001E-2</v>
      </c>
      <c r="C253" s="144">
        <v>0</v>
      </c>
      <c r="D253" s="247">
        <v>0</v>
      </c>
      <c r="E253" s="146">
        <v>0</v>
      </c>
      <c r="F253" s="146">
        <v>0</v>
      </c>
      <c r="G253" s="146">
        <v>0</v>
      </c>
      <c r="H253" s="146">
        <v>0</v>
      </c>
      <c r="I253" s="146">
        <v>0</v>
      </c>
      <c r="J253" s="146">
        <v>0</v>
      </c>
      <c r="K253" s="146">
        <v>0</v>
      </c>
      <c r="L253" s="146">
        <v>0</v>
      </c>
      <c r="M253" s="146">
        <v>0</v>
      </c>
      <c r="N253" s="146">
        <v>0</v>
      </c>
      <c r="O253" s="248">
        <v>0</v>
      </c>
      <c r="Q253" s="144">
        <v>0</v>
      </c>
      <c r="R253" s="247">
        <v>0</v>
      </c>
      <c r="S253" s="146">
        <v>0</v>
      </c>
      <c r="T253" s="146">
        <v>0</v>
      </c>
      <c r="U253" s="146">
        <v>0</v>
      </c>
      <c r="V253" s="146">
        <v>0</v>
      </c>
      <c r="W253" s="146">
        <v>0</v>
      </c>
      <c r="X253" s="146">
        <v>0</v>
      </c>
      <c r="Y253" s="146">
        <v>0</v>
      </c>
      <c r="Z253" s="146">
        <v>0</v>
      </c>
      <c r="AA253" s="146">
        <v>0</v>
      </c>
      <c r="AB253" s="146">
        <v>0</v>
      </c>
      <c r="AC253" s="248">
        <v>0</v>
      </c>
      <c r="AE253" s="144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</v>
      </c>
      <c r="AQ253" s="145">
        <v>0</v>
      </c>
      <c r="AR253" s="10"/>
    </row>
    <row r="254" spans="1:44" x14ac:dyDescent="0.35">
      <c r="A254" s="171">
        <v>2</v>
      </c>
      <c r="B254" s="228">
        <v>3.125E-2</v>
      </c>
      <c r="C254" s="144">
        <v>0</v>
      </c>
      <c r="D254" s="247">
        <v>0</v>
      </c>
      <c r="E254" s="146">
        <v>0</v>
      </c>
      <c r="F254" s="146">
        <v>0</v>
      </c>
      <c r="G254" s="146">
        <v>0</v>
      </c>
      <c r="H254" s="146">
        <v>0</v>
      </c>
      <c r="I254" s="146">
        <v>0</v>
      </c>
      <c r="J254" s="146">
        <v>0</v>
      </c>
      <c r="K254" s="146">
        <v>0</v>
      </c>
      <c r="L254" s="146">
        <v>0</v>
      </c>
      <c r="M254" s="146">
        <v>0</v>
      </c>
      <c r="N254" s="146">
        <v>0</v>
      </c>
      <c r="O254" s="248">
        <v>0</v>
      </c>
      <c r="Q254" s="144">
        <v>0</v>
      </c>
      <c r="R254" s="247">
        <v>0</v>
      </c>
      <c r="S254" s="146">
        <v>0</v>
      </c>
      <c r="T254" s="146">
        <v>0</v>
      </c>
      <c r="U254" s="146">
        <v>0</v>
      </c>
      <c r="V254" s="146">
        <v>0</v>
      </c>
      <c r="W254" s="146">
        <v>0</v>
      </c>
      <c r="X254" s="146">
        <v>0</v>
      </c>
      <c r="Y254" s="146">
        <v>0</v>
      </c>
      <c r="Z254" s="146">
        <v>0</v>
      </c>
      <c r="AA254" s="146">
        <v>0</v>
      </c>
      <c r="AB254" s="146">
        <v>0</v>
      </c>
      <c r="AC254" s="248">
        <v>0</v>
      </c>
      <c r="AE254" s="144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145">
        <v>0</v>
      </c>
      <c r="AR254" s="10"/>
    </row>
    <row r="255" spans="1:44" x14ac:dyDescent="0.35">
      <c r="A255" s="171">
        <v>2</v>
      </c>
      <c r="B255" s="228">
        <v>4.1667000000000003E-2</v>
      </c>
      <c r="C255" s="144">
        <v>0</v>
      </c>
      <c r="D255" s="247">
        <v>0</v>
      </c>
      <c r="E255" s="146">
        <v>0</v>
      </c>
      <c r="F255" s="146">
        <v>0</v>
      </c>
      <c r="G255" s="146">
        <v>0</v>
      </c>
      <c r="H255" s="146">
        <v>0</v>
      </c>
      <c r="I255" s="146">
        <v>0</v>
      </c>
      <c r="J255" s="146">
        <v>0</v>
      </c>
      <c r="K255" s="146">
        <v>0</v>
      </c>
      <c r="L255" s="146">
        <v>0</v>
      </c>
      <c r="M255" s="146">
        <v>0</v>
      </c>
      <c r="N255" s="146">
        <v>0</v>
      </c>
      <c r="O255" s="248">
        <v>0</v>
      </c>
      <c r="Q255" s="144">
        <v>0</v>
      </c>
      <c r="R255" s="247">
        <v>0</v>
      </c>
      <c r="S255" s="146">
        <v>0</v>
      </c>
      <c r="T255" s="146">
        <v>0</v>
      </c>
      <c r="U255" s="146">
        <v>0</v>
      </c>
      <c r="V255" s="146">
        <v>0</v>
      </c>
      <c r="W255" s="146">
        <v>0</v>
      </c>
      <c r="X255" s="146">
        <v>0</v>
      </c>
      <c r="Y255" s="146">
        <v>0</v>
      </c>
      <c r="Z255" s="146">
        <v>0</v>
      </c>
      <c r="AA255" s="146">
        <v>0</v>
      </c>
      <c r="AB255" s="146">
        <v>0</v>
      </c>
      <c r="AC255" s="248">
        <v>0</v>
      </c>
      <c r="AE255" s="144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145">
        <v>0</v>
      </c>
      <c r="AR255" s="10"/>
    </row>
    <row r="256" spans="1:44" x14ac:dyDescent="0.35">
      <c r="A256" s="171">
        <v>2</v>
      </c>
      <c r="B256" s="228">
        <v>5.2082999999999997E-2</v>
      </c>
      <c r="C256" s="144">
        <v>0</v>
      </c>
      <c r="D256" s="247">
        <v>0</v>
      </c>
      <c r="E256" s="146">
        <v>0</v>
      </c>
      <c r="F256" s="146">
        <v>0</v>
      </c>
      <c r="G256" s="146">
        <v>0</v>
      </c>
      <c r="H256" s="146">
        <v>0</v>
      </c>
      <c r="I256" s="146">
        <v>0</v>
      </c>
      <c r="J256" s="146">
        <v>0</v>
      </c>
      <c r="K256" s="146">
        <v>0</v>
      </c>
      <c r="L256" s="146">
        <v>0</v>
      </c>
      <c r="M256" s="146">
        <v>0</v>
      </c>
      <c r="N256" s="146">
        <v>0</v>
      </c>
      <c r="O256" s="248">
        <v>0</v>
      </c>
      <c r="Q256" s="144">
        <v>0</v>
      </c>
      <c r="R256" s="247">
        <v>0</v>
      </c>
      <c r="S256" s="146">
        <v>0</v>
      </c>
      <c r="T256" s="146">
        <v>0</v>
      </c>
      <c r="U256" s="146">
        <v>0</v>
      </c>
      <c r="V256" s="146">
        <v>0</v>
      </c>
      <c r="W256" s="146">
        <v>0</v>
      </c>
      <c r="X256" s="146">
        <v>0</v>
      </c>
      <c r="Y256" s="146">
        <v>0</v>
      </c>
      <c r="Z256" s="146">
        <v>0</v>
      </c>
      <c r="AA256" s="146">
        <v>0</v>
      </c>
      <c r="AB256" s="146">
        <v>0</v>
      </c>
      <c r="AC256" s="248">
        <v>0</v>
      </c>
      <c r="AE256" s="144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145">
        <v>0</v>
      </c>
      <c r="AR256" s="10"/>
    </row>
    <row r="257" spans="1:44" x14ac:dyDescent="0.35">
      <c r="A257" s="171">
        <v>2</v>
      </c>
      <c r="B257" s="228">
        <v>6.25E-2</v>
      </c>
      <c r="C257" s="144">
        <v>0</v>
      </c>
      <c r="D257" s="247">
        <v>0</v>
      </c>
      <c r="E257" s="146">
        <v>0</v>
      </c>
      <c r="F257" s="146">
        <v>0</v>
      </c>
      <c r="G257" s="146">
        <v>0</v>
      </c>
      <c r="H257" s="146">
        <v>0</v>
      </c>
      <c r="I257" s="146">
        <v>0</v>
      </c>
      <c r="J257" s="146">
        <v>0</v>
      </c>
      <c r="K257" s="146">
        <v>0</v>
      </c>
      <c r="L257" s="146">
        <v>0</v>
      </c>
      <c r="M257" s="146">
        <v>0</v>
      </c>
      <c r="N257" s="146">
        <v>0</v>
      </c>
      <c r="O257" s="248">
        <v>0</v>
      </c>
      <c r="Q257" s="144">
        <v>0</v>
      </c>
      <c r="R257" s="247">
        <v>0</v>
      </c>
      <c r="S257" s="146">
        <v>0</v>
      </c>
      <c r="T257" s="146">
        <v>0</v>
      </c>
      <c r="U257" s="146">
        <v>0</v>
      </c>
      <c r="V257" s="146">
        <v>0</v>
      </c>
      <c r="W257" s="146">
        <v>0</v>
      </c>
      <c r="X257" s="146">
        <v>0</v>
      </c>
      <c r="Y257" s="146">
        <v>0</v>
      </c>
      <c r="Z257" s="146">
        <v>0</v>
      </c>
      <c r="AA257" s="146">
        <v>0</v>
      </c>
      <c r="AB257" s="146">
        <v>0</v>
      </c>
      <c r="AC257" s="248">
        <v>0</v>
      </c>
      <c r="AE257" s="144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145">
        <v>0</v>
      </c>
      <c r="AR257" s="10"/>
    </row>
    <row r="258" spans="1:44" x14ac:dyDescent="0.35">
      <c r="A258" s="171">
        <v>2</v>
      </c>
      <c r="B258" s="228">
        <v>7.2916999999999996E-2</v>
      </c>
      <c r="C258" s="144">
        <v>0</v>
      </c>
      <c r="D258" s="247">
        <v>0</v>
      </c>
      <c r="E258" s="146">
        <v>0</v>
      </c>
      <c r="F258" s="146">
        <v>0</v>
      </c>
      <c r="G258" s="146">
        <v>0</v>
      </c>
      <c r="H258" s="146">
        <v>0</v>
      </c>
      <c r="I258" s="146">
        <v>0</v>
      </c>
      <c r="J258" s="146">
        <v>0</v>
      </c>
      <c r="K258" s="146">
        <v>0</v>
      </c>
      <c r="L258" s="146">
        <v>0</v>
      </c>
      <c r="M258" s="146">
        <v>0</v>
      </c>
      <c r="N258" s="146">
        <v>0</v>
      </c>
      <c r="O258" s="248">
        <v>0</v>
      </c>
      <c r="Q258" s="144">
        <v>0</v>
      </c>
      <c r="R258" s="247">
        <v>0</v>
      </c>
      <c r="S258" s="146">
        <v>0</v>
      </c>
      <c r="T258" s="146">
        <v>0</v>
      </c>
      <c r="U258" s="146">
        <v>0</v>
      </c>
      <c r="V258" s="146">
        <v>0</v>
      </c>
      <c r="W258" s="146">
        <v>0</v>
      </c>
      <c r="X258" s="146">
        <v>0</v>
      </c>
      <c r="Y258" s="146">
        <v>0</v>
      </c>
      <c r="Z258" s="146">
        <v>0</v>
      </c>
      <c r="AA258" s="146">
        <v>0</v>
      </c>
      <c r="AB258" s="146">
        <v>0</v>
      </c>
      <c r="AC258" s="248">
        <v>0</v>
      </c>
      <c r="AE258" s="144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145">
        <v>0</v>
      </c>
      <c r="AR258" s="10"/>
    </row>
    <row r="259" spans="1:44" x14ac:dyDescent="0.35">
      <c r="A259" s="171">
        <v>2</v>
      </c>
      <c r="B259" s="228">
        <v>8.3333000000000004E-2</v>
      </c>
      <c r="C259" s="144">
        <v>0</v>
      </c>
      <c r="D259" s="247">
        <v>0</v>
      </c>
      <c r="E259" s="146">
        <v>0</v>
      </c>
      <c r="F259" s="146">
        <v>0</v>
      </c>
      <c r="G259" s="146">
        <v>0</v>
      </c>
      <c r="H259" s="146">
        <v>0</v>
      </c>
      <c r="I259" s="146">
        <v>0</v>
      </c>
      <c r="J259" s="146">
        <v>0</v>
      </c>
      <c r="K259" s="146">
        <v>0</v>
      </c>
      <c r="L259" s="146">
        <v>0</v>
      </c>
      <c r="M259" s="146">
        <v>0</v>
      </c>
      <c r="N259" s="146">
        <v>0</v>
      </c>
      <c r="O259" s="248">
        <v>0</v>
      </c>
      <c r="Q259" s="144">
        <v>0</v>
      </c>
      <c r="R259" s="247">
        <v>0</v>
      </c>
      <c r="S259" s="146">
        <v>0</v>
      </c>
      <c r="T259" s="146">
        <v>0</v>
      </c>
      <c r="U259" s="146">
        <v>0</v>
      </c>
      <c r="V259" s="146">
        <v>0</v>
      </c>
      <c r="W259" s="146">
        <v>0</v>
      </c>
      <c r="X259" s="146">
        <v>0</v>
      </c>
      <c r="Y259" s="146">
        <v>0</v>
      </c>
      <c r="Z259" s="146">
        <v>0</v>
      </c>
      <c r="AA259" s="146">
        <v>0</v>
      </c>
      <c r="AB259" s="146">
        <v>0</v>
      </c>
      <c r="AC259" s="248">
        <v>0</v>
      </c>
      <c r="AE259" s="144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145">
        <v>0</v>
      </c>
      <c r="AR259" s="10"/>
    </row>
    <row r="260" spans="1:44" x14ac:dyDescent="0.35">
      <c r="A260" s="171">
        <v>2</v>
      </c>
      <c r="B260" s="228">
        <v>9.375E-2</v>
      </c>
      <c r="C260" s="144">
        <v>0</v>
      </c>
      <c r="D260" s="247">
        <v>0</v>
      </c>
      <c r="E260" s="146">
        <v>0</v>
      </c>
      <c r="F260" s="146">
        <v>0</v>
      </c>
      <c r="G260" s="146">
        <v>0</v>
      </c>
      <c r="H260" s="146">
        <v>0</v>
      </c>
      <c r="I260" s="146">
        <v>0</v>
      </c>
      <c r="J260" s="146">
        <v>0</v>
      </c>
      <c r="K260" s="146">
        <v>0</v>
      </c>
      <c r="L260" s="146">
        <v>0</v>
      </c>
      <c r="M260" s="146">
        <v>0</v>
      </c>
      <c r="N260" s="146">
        <v>0</v>
      </c>
      <c r="O260" s="248">
        <v>0</v>
      </c>
      <c r="Q260" s="144">
        <v>0</v>
      </c>
      <c r="R260" s="247">
        <v>0</v>
      </c>
      <c r="S260" s="146">
        <v>0</v>
      </c>
      <c r="T260" s="146">
        <v>0</v>
      </c>
      <c r="U260" s="146">
        <v>0</v>
      </c>
      <c r="V260" s="146">
        <v>0</v>
      </c>
      <c r="W260" s="146">
        <v>0</v>
      </c>
      <c r="X260" s="146">
        <v>0</v>
      </c>
      <c r="Y260" s="146">
        <v>0</v>
      </c>
      <c r="Z260" s="146">
        <v>0</v>
      </c>
      <c r="AA260" s="146">
        <v>0</v>
      </c>
      <c r="AB260" s="146">
        <v>0</v>
      </c>
      <c r="AC260" s="248">
        <v>0</v>
      </c>
      <c r="AE260" s="144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145">
        <v>0</v>
      </c>
      <c r="AR260" s="10"/>
    </row>
    <row r="261" spans="1:44" x14ac:dyDescent="0.35">
      <c r="A261" s="171">
        <v>2</v>
      </c>
      <c r="B261" s="228">
        <v>0.104167</v>
      </c>
      <c r="C261" s="144">
        <v>0</v>
      </c>
      <c r="D261" s="247">
        <v>0</v>
      </c>
      <c r="E261" s="146">
        <v>0</v>
      </c>
      <c r="F261" s="146">
        <v>0</v>
      </c>
      <c r="G261" s="146">
        <v>0</v>
      </c>
      <c r="H261" s="146">
        <v>0</v>
      </c>
      <c r="I261" s="146">
        <v>0</v>
      </c>
      <c r="J261" s="146">
        <v>0</v>
      </c>
      <c r="K261" s="146">
        <v>0</v>
      </c>
      <c r="L261" s="146">
        <v>0</v>
      </c>
      <c r="M261" s="146">
        <v>0</v>
      </c>
      <c r="N261" s="146">
        <v>0</v>
      </c>
      <c r="O261" s="248">
        <v>0</v>
      </c>
      <c r="Q261" s="144">
        <v>0</v>
      </c>
      <c r="R261" s="247">
        <v>0</v>
      </c>
      <c r="S261" s="146">
        <v>0</v>
      </c>
      <c r="T261" s="146">
        <v>0</v>
      </c>
      <c r="U261" s="146">
        <v>0</v>
      </c>
      <c r="V261" s="146">
        <v>0</v>
      </c>
      <c r="W261" s="146">
        <v>0</v>
      </c>
      <c r="X261" s="146">
        <v>0</v>
      </c>
      <c r="Y261" s="146">
        <v>0</v>
      </c>
      <c r="Z261" s="146">
        <v>0</v>
      </c>
      <c r="AA261" s="146">
        <v>0</v>
      </c>
      <c r="AB261" s="146">
        <v>0</v>
      </c>
      <c r="AC261" s="248">
        <v>0</v>
      </c>
      <c r="AE261" s="144">
        <v>0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0</v>
      </c>
      <c r="AP261" s="8">
        <v>0</v>
      </c>
      <c r="AQ261" s="145">
        <v>0</v>
      </c>
      <c r="AR261" s="10"/>
    </row>
    <row r="262" spans="1:44" x14ac:dyDescent="0.35">
      <c r="A262" s="171">
        <v>2</v>
      </c>
      <c r="B262" s="228">
        <v>0.114583</v>
      </c>
      <c r="C262" s="144">
        <v>0</v>
      </c>
      <c r="D262" s="247">
        <v>0</v>
      </c>
      <c r="E262" s="146">
        <v>0</v>
      </c>
      <c r="F262" s="146">
        <v>0</v>
      </c>
      <c r="G262" s="146">
        <v>0</v>
      </c>
      <c r="H262" s="146">
        <v>0</v>
      </c>
      <c r="I262" s="146">
        <v>0</v>
      </c>
      <c r="J262" s="146">
        <v>0</v>
      </c>
      <c r="K262" s="146">
        <v>0</v>
      </c>
      <c r="L262" s="146">
        <v>0</v>
      </c>
      <c r="M262" s="146">
        <v>0</v>
      </c>
      <c r="N262" s="146">
        <v>0</v>
      </c>
      <c r="O262" s="248">
        <v>0</v>
      </c>
      <c r="Q262" s="144">
        <v>1</v>
      </c>
      <c r="R262" s="247">
        <v>0</v>
      </c>
      <c r="S262" s="146">
        <v>0</v>
      </c>
      <c r="T262" s="146">
        <v>1</v>
      </c>
      <c r="U262" s="146">
        <v>0</v>
      </c>
      <c r="V262" s="146">
        <v>0</v>
      </c>
      <c r="W262" s="146">
        <v>0</v>
      </c>
      <c r="X262" s="146">
        <v>0</v>
      </c>
      <c r="Y262" s="146">
        <v>0</v>
      </c>
      <c r="Z262" s="146">
        <v>0</v>
      </c>
      <c r="AA262" s="146">
        <v>0</v>
      </c>
      <c r="AB262" s="146">
        <v>0</v>
      </c>
      <c r="AC262" s="248">
        <v>0</v>
      </c>
      <c r="AE262" s="144">
        <v>1</v>
      </c>
      <c r="AF262" s="8">
        <v>0</v>
      </c>
      <c r="AG262" s="8">
        <v>0</v>
      </c>
      <c r="AH262" s="8">
        <v>1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145">
        <v>0</v>
      </c>
      <c r="AR262" s="10"/>
    </row>
    <row r="263" spans="1:44" x14ac:dyDescent="0.35">
      <c r="A263" s="171">
        <v>2</v>
      </c>
      <c r="B263" s="228">
        <v>0.125</v>
      </c>
      <c r="C263" s="144">
        <v>0</v>
      </c>
      <c r="D263" s="247">
        <v>0</v>
      </c>
      <c r="E263" s="146">
        <v>0</v>
      </c>
      <c r="F263" s="146">
        <v>0</v>
      </c>
      <c r="G263" s="146">
        <v>0</v>
      </c>
      <c r="H263" s="146">
        <v>0</v>
      </c>
      <c r="I263" s="146">
        <v>0</v>
      </c>
      <c r="J263" s="146">
        <v>0</v>
      </c>
      <c r="K263" s="146">
        <v>0</v>
      </c>
      <c r="L263" s="146">
        <v>0</v>
      </c>
      <c r="M263" s="146">
        <v>0</v>
      </c>
      <c r="N263" s="146">
        <v>0</v>
      </c>
      <c r="O263" s="248">
        <v>0</v>
      </c>
      <c r="Q263" s="144">
        <v>0</v>
      </c>
      <c r="R263" s="247">
        <v>0</v>
      </c>
      <c r="S263" s="146">
        <v>0</v>
      </c>
      <c r="T263" s="146">
        <v>0</v>
      </c>
      <c r="U263" s="146">
        <v>0</v>
      </c>
      <c r="V263" s="146">
        <v>0</v>
      </c>
      <c r="W263" s="146">
        <v>0</v>
      </c>
      <c r="X263" s="146">
        <v>0</v>
      </c>
      <c r="Y263" s="146">
        <v>0</v>
      </c>
      <c r="Z263" s="146">
        <v>0</v>
      </c>
      <c r="AA263" s="146">
        <v>0</v>
      </c>
      <c r="AB263" s="146">
        <v>0</v>
      </c>
      <c r="AC263" s="248">
        <v>0</v>
      </c>
      <c r="AE263" s="144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145">
        <v>0</v>
      </c>
      <c r="AR263" s="10"/>
    </row>
    <row r="264" spans="1:44" x14ac:dyDescent="0.35">
      <c r="A264" s="171">
        <v>2</v>
      </c>
      <c r="B264" s="228">
        <v>0.13541700000000001</v>
      </c>
      <c r="C264" s="144">
        <v>0</v>
      </c>
      <c r="D264" s="247">
        <v>0</v>
      </c>
      <c r="E264" s="146">
        <v>0</v>
      </c>
      <c r="F264" s="146">
        <v>0</v>
      </c>
      <c r="G264" s="146">
        <v>0</v>
      </c>
      <c r="H264" s="146">
        <v>0</v>
      </c>
      <c r="I264" s="146">
        <v>0</v>
      </c>
      <c r="J264" s="146">
        <v>0</v>
      </c>
      <c r="K264" s="146">
        <v>0</v>
      </c>
      <c r="L264" s="146">
        <v>0</v>
      </c>
      <c r="M264" s="146">
        <v>0</v>
      </c>
      <c r="N264" s="146">
        <v>0</v>
      </c>
      <c r="O264" s="248">
        <v>0</v>
      </c>
      <c r="Q264" s="144">
        <v>0</v>
      </c>
      <c r="R264" s="247">
        <v>0</v>
      </c>
      <c r="S264" s="146">
        <v>0</v>
      </c>
      <c r="T264" s="146">
        <v>0</v>
      </c>
      <c r="U264" s="146">
        <v>0</v>
      </c>
      <c r="V264" s="146">
        <v>0</v>
      </c>
      <c r="W264" s="146">
        <v>0</v>
      </c>
      <c r="X264" s="146">
        <v>0</v>
      </c>
      <c r="Y264" s="146">
        <v>0</v>
      </c>
      <c r="Z264" s="146">
        <v>0</v>
      </c>
      <c r="AA264" s="146">
        <v>0</v>
      </c>
      <c r="AB264" s="146">
        <v>0</v>
      </c>
      <c r="AC264" s="248">
        <v>0</v>
      </c>
      <c r="AE264" s="144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145">
        <v>0</v>
      </c>
      <c r="AR264" s="10"/>
    </row>
    <row r="265" spans="1:44" x14ac:dyDescent="0.35">
      <c r="A265" s="171">
        <v>2</v>
      </c>
      <c r="B265" s="228">
        <v>0.14583299999999999</v>
      </c>
      <c r="C265" s="144">
        <v>0</v>
      </c>
      <c r="D265" s="247">
        <v>0</v>
      </c>
      <c r="E265" s="146">
        <v>0</v>
      </c>
      <c r="F265" s="146">
        <v>0</v>
      </c>
      <c r="G265" s="146">
        <v>0</v>
      </c>
      <c r="H265" s="146">
        <v>0</v>
      </c>
      <c r="I265" s="146">
        <v>0</v>
      </c>
      <c r="J265" s="146">
        <v>0</v>
      </c>
      <c r="K265" s="146">
        <v>0</v>
      </c>
      <c r="L265" s="146">
        <v>0</v>
      </c>
      <c r="M265" s="146">
        <v>0</v>
      </c>
      <c r="N265" s="146">
        <v>0</v>
      </c>
      <c r="O265" s="248">
        <v>0</v>
      </c>
      <c r="Q265" s="144">
        <v>0</v>
      </c>
      <c r="R265" s="247">
        <v>0</v>
      </c>
      <c r="S265" s="146">
        <v>0</v>
      </c>
      <c r="T265" s="146">
        <v>0</v>
      </c>
      <c r="U265" s="146">
        <v>0</v>
      </c>
      <c r="V265" s="146">
        <v>0</v>
      </c>
      <c r="W265" s="146">
        <v>0</v>
      </c>
      <c r="X265" s="146">
        <v>0</v>
      </c>
      <c r="Y265" s="146">
        <v>0</v>
      </c>
      <c r="Z265" s="146">
        <v>0</v>
      </c>
      <c r="AA265" s="146">
        <v>0</v>
      </c>
      <c r="AB265" s="146">
        <v>0</v>
      </c>
      <c r="AC265" s="248">
        <v>0</v>
      </c>
      <c r="AE265" s="144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145">
        <v>0</v>
      </c>
      <c r="AR265" s="10"/>
    </row>
    <row r="266" spans="1:44" x14ac:dyDescent="0.35">
      <c r="A266" s="171">
        <v>2</v>
      </c>
      <c r="B266" s="228">
        <v>0.15625</v>
      </c>
      <c r="C266" s="144">
        <v>0</v>
      </c>
      <c r="D266" s="247">
        <v>0</v>
      </c>
      <c r="E266" s="146">
        <v>0</v>
      </c>
      <c r="F266" s="146">
        <v>0</v>
      </c>
      <c r="G266" s="146">
        <v>0</v>
      </c>
      <c r="H266" s="146">
        <v>0</v>
      </c>
      <c r="I266" s="146">
        <v>0</v>
      </c>
      <c r="J266" s="146">
        <v>0</v>
      </c>
      <c r="K266" s="146">
        <v>0</v>
      </c>
      <c r="L266" s="146">
        <v>0</v>
      </c>
      <c r="M266" s="146">
        <v>0</v>
      </c>
      <c r="N266" s="146">
        <v>0</v>
      </c>
      <c r="O266" s="248">
        <v>0</v>
      </c>
      <c r="Q266" s="144">
        <v>0</v>
      </c>
      <c r="R266" s="247">
        <v>0</v>
      </c>
      <c r="S266" s="146">
        <v>0</v>
      </c>
      <c r="T266" s="146">
        <v>0</v>
      </c>
      <c r="U266" s="146">
        <v>0</v>
      </c>
      <c r="V266" s="146">
        <v>0</v>
      </c>
      <c r="W266" s="146">
        <v>0</v>
      </c>
      <c r="X266" s="146">
        <v>0</v>
      </c>
      <c r="Y266" s="146">
        <v>0</v>
      </c>
      <c r="Z266" s="146">
        <v>0</v>
      </c>
      <c r="AA266" s="146">
        <v>0</v>
      </c>
      <c r="AB266" s="146">
        <v>0</v>
      </c>
      <c r="AC266" s="248">
        <v>0</v>
      </c>
      <c r="AE266" s="144">
        <v>0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145">
        <v>0</v>
      </c>
      <c r="AR266" s="10"/>
    </row>
    <row r="267" spans="1:44" x14ac:dyDescent="0.35">
      <c r="A267" s="171">
        <v>2</v>
      </c>
      <c r="B267" s="228">
        <v>0.16666700000000001</v>
      </c>
      <c r="C267" s="144">
        <v>0</v>
      </c>
      <c r="D267" s="247">
        <v>0</v>
      </c>
      <c r="E267" s="146">
        <v>0</v>
      </c>
      <c r="F267" s="146">
        <v>0</v>
      </c>
      <c r="G267" s="146">
        <v>0</v>
      </c>
      <c r="H267" s="146">
        <v>0</v>
      </c>
      <c r="I267" s="146">
        <v>0</v>
      </c>
      <c r="J267" s="146">
        <v>0</v>
      </c>
      <c r="K267" s="146">
        <v>0</v>
      </c>
      <c r="L267" s="146">
        <v>0</v>
      </c>
      <c r="M267" s="146">
        <v>0</v>
      </c>
      <c r="N267" s="146">
        <v>0</v>
      </c>
      <c r="O267" s="248">
        <v>0</v>
      </c>
      <c r="Q267" s="144">
        <v>0</v>
      </c>
      <c r="R267" s="247">
        <v>0</v>
      </c>
      <c r="S267" s="146">
        <v>0</v>
      </c>
      <c r="T267" s="146">
        <v>0</v>
      </c>
      <c r="U267" s="146">
        <v>0</v>
      </c>
      <c r="V267" s="146">
        <v>0</v>
      </c>
      <c r="W267" s="146">
        <v>0</v>
      </c>
      <c r="X267" s="146">
        <v>0</v>
      </c>
      <c r="Y267" s="146">
        <v>0</v>
      </c>
      <c r="Z267" s="146">
        <v>0</v>
      </c>
      <c r="AA267" s="146">
        <v>0</v>
      </c>
      <c r="AB267" s="146">
        <v>0</v>
      </c>
      <c r="AC267" s="248">
        <v>0</v>
      </c>
      <c r="AE267" s="144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0</v>
      </c>
      <c r="AP267" s="8">
        <v>0</v>
      </c>
      <c r="AQ267" s="145">
        <v>0</v>
      </c>
      <c r="AR267" s="10"/>
    </row>
    <row r="268" spans="1:44" x14ac:dyDescent="0.35">
      <c r="A268" s="171">
        <v>2</v>
      </c>
      <c r="B268" s="228">
        <v>0.17708299999999999</v>
      </c>
      <c r="C268" s="144">
        <v>0</v>
      </c>
      <c r="D268" s="247">
        <v>0</v>
      </c>
      <c r="E268" s="146">
        <v>0</v>
      </c>
      <c r="F268" s="146">
        <v>0</v>
      </c>
      <c r="G268" s="146">
        <v>0</v>
      </c>
      <c r="H268" s="146">
        <v>0</v>
      </c>
      <c r="I268" s="146">
        <v>0</v>
      </c>
      <c r="J268" s="146">
        <v>0</v>
      </c>
      <c r="K268" s="146">
        <v>0</v>
      </c>
      <c r="L268" s="146">
        <v>0</v>
      </c>
      <c r="M268" s="146">
        <v>0</v>
      </c>
      <c r="N268" s="146">
        <v>0</v>
      </c>
      <c r="O268" s="248">
        <v>0</v>
      </c>
      <c r="Q268" s="144">
        <v>0</v>
      </c>
      <c r="R268" s="247">
        <v>0</v>
      </c>
      <c r="S268" s="146">
        <v>0</v>
      </c>
      <c r="T268" s="146">
        <v>0</v>
      </c>
      <c r="U268" s="146">
        <v>0</v>
      </c>
      <c r="V268" s="146">
        <v>0</v>
      </c>
      <c r="W268" s="146">
        <v>0</v>
      </c>
      <c r="X268" s="146">
        <v>0</v>
      </c>
      <c r="Y268" s="146">
        <v>0</v>
      </c>
      <c r="Z268" s="146">
        <v>0</v>
      </c>
      <c r="AA268" s="146">
        <v>0</v>
      </c>
      <c r="AB268" s="146">
        <v>0</v>
      </c>
      <c r="AC268" s="248">
        <v>0</v>
      </c>
      <c r="AE268" s="144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145">
        <v>0</v>
      </c>
      <c r="AR268" s="10"/>
    </row>
    <row r="269" spans="1:44" x14ac:dyDescent="0.35">
      <c r="A269" s="171">
        <v>2</v>
      </c>
      <c r="B269" s="228">
        <v>0.1875</v>
      </c>
      <c r="C269" s="144">
        <v>0</v>
      </c>
      <c r="D269" s="247">
        <v>0</v>
      </c>
      <c r="E269" s="146">
        <v>0</v>
      </c>
      <c r="F269" s="146">
        <v>0</v>
      </c>
      <c r="G269" s="146">
        <v>0</v>
      </c>
      <c r="H269" s="146">
        <v>0</v>
      </c>
      <c r="I269" s="146">
        <v>0</v>
      </c>
      <c r="J269" s="146">
        <v>0</v>
      </c>
      <c r="K269" s="146">
        <v>0</v>
      </c>
      <c r="L269" s="146">
        <v>0</v>
      </c>
      <c r="M269" s="146">
        <v>0</v>
      </c>
      <c r="N269" s="146">
        <v>0</v>
      </c>
      <c r="O269" s="248">
        <v>0</v>
      </c>
      <c r="Q269" s="144">
        <v>0</v>
      </c>
      <c r="R269" s="247">
        <v>0</v>
      </c>
      <c r="S269" s="146">
        <v>0</v>
      </c>
      <c r="T269" s="146">
        <v>0</v>
      </c>
      <c r="U269" s="146">
        <v>0</v>
      </c>
      <c r="V269" s="146">
        <v>0</v>
      </c>
      <c r="W269" s="146">
        <v>0</v>
      </c>
      <c r="X269" s="146">
        <v>0</v>
      </c>
      <c r="Y269" s="146">
        <v>0</v>
      </c>
      <c r="Z269" s="146">
        <v>0</v>
      </c>
      <c r="AA269" s="146">
        <v>0</v>
      </c>
      <c r="AB269" s="146">
        <v>0</v>
      </c>
      <c r="AC269" s="248">
        <v>0</v>
      </c>
      <c r="AE269" s="144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145">
        <v>0</v>
      </c>
      <c r="AR269" s="10"/>
    </row>
    <row r="270" spans="1:44" x14ac:dyDescent="0.35">
      <c r="A270" s="171">
        <v>2</v>
      </c>
      <c r="B270" s="228">
        <v>0.19791700000000001</v>
      </c>
      <c r="C270" s="144">
        <v>0</v>
      </c>
      <c r="D270" s="247">
        <v>0</v>
      </c>
      <c r="E270" s="146">
        <v>0</v>
      </c>
      <c r="F270" s="146">
        <v>0</v>
      </c>
      <c r="G270" s="146">
        <v>0</v>
      </c>
      <c r="H270" s="146">
        <v>0</v>
      </c>
      <c r="I270" s="146">
        <v>0</v>
      </c>
      <c r="J270" s="146">
        <v>0</v>
      </c>
      <c r="K270" s="146">
        <v>0</v>
      </c>
      <c r="L270" s="146">
        <v>0</v>
      </c>
      <c r="M270" s="146">
        <v>0</v>
      </c>
      <c r="N270" s="146">
        <v>0</v>
      </c>
      <c r="O270" s="248">
        <v>0</v>
      </c>
      <c r="Q270" s="144">
        <v>0</v>
      </c>
      <c r="R270" s="247">
        <v>0</v>
      </c>
      <c r="S270" s="146">
        <v>0</v>
      </c>
      <c r="T270" s="146">
        <v>0</v>
      </c>
      <c r="U270" s="146">
        <v>0</v>
      </c>
      <c r="V270" s="146">
        <v>0</v>
      </c>
      <c r="W270" s="146">
        <v>0</v>
      </c>
      <c r="X270" s="146">
        <v>0</v>
      </c>
      <c r="Y270" s="146">
        <v>0</v>
      </c>
      <c r="Z270" s="146">
        <v>0</v>
      </c>
      <c r="AA270" s="146">
        <v>0</v>
      </c>
      <c r="AB270" s="146">
        <v>0</v>
      </c>
      <c r="AC270" s="248">
        <v>0</v>
      </c>
      <c r="AE270" s="144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145">
        <v>0</v>
      </c>
      <c r="AR270" s="10"/>
    </row>
    <row r="271" spans="1:44" x14ac:dyDescent="0.35">
      <c r="A271" s="171">
        <v>2</v>
      </c>
      <c r="B271" s="228">
        <v>0.20833299999999999</v>
      </c>
      <c r="C271" s="144">
        <v>0</v>
      </c>
      <c r="D271" s="247">
        <v>0</v>
      </c>
      <c r="E271" s="146">
        <v>0</v>
      </c>
      <c r="F271" s="146">
        <v>0</v>
      </c>
      <c r="G271" s="146">
        <v>0</v>
      </c>
      <c r="H271" s="146">
        <v>0</v>
      </c>
      <c r="I271" s="146">
        <v>0</v>
      </c>
      <c r="J271" s="146">
        <v>0</v>
      </c>
      <c r="K271" s="146">
        <v>0</v>
      </c>
      <c r="L271" s="146">
        <v>0</v>
      </c>
      <c r="M271" s="146">
        <v>0</v>
      </c>
      <c r="N271" s="146">
        <v>0</v>
      </c>
      <c r="O271" s="248">
        <v>0</v>
      </c>
      <c r="Q271" s="144">
        <v>0</v>
      </c>
      <c r="R271" s="247">
        <v>0</v>
      </c>
      <c r="S271" s="146">
        <v>0</v>
      </c>
      <c r="T271" s="146">
        <v>0</v>
      </c>
      <c r="U271" s="146">
        <v>0</v>
      </c>
      <c r="V271" s="146">
        <v>0</v>
      </c>
      <c r="W271" s="146">
        <v>0</v>
      </c>
      <c r="X271" s="146">
        <v>0</v>
      </c>
      <c r="Y271" s="146">
        <v>0</v>
      </c>
      <c r="Z271" s="146">
        <v>0</v>
      </c>
      <c r="AA271" s="146">
        <v>0</v>
      </c>
      <c r="AB271" s="146">
        <v>0</v>
      </c>
      <c r="AC271" s="248">
        <v>0</v>
      </c>
      <c r="AE271" s="144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8">
        <v>0</v>
      </c>
      <c r="AO271" s="8">
        <v>0</v>
      </c>
      <c r="AP271" s="8">
        <v>0</v>
      </c>
      <c r="AQ271" s="145">
        <v>0</v>
      </c>
      <c r="AR271" s="10"/>
    </row>
    <row r="272" spans="1:44" x14ac:dyDescent="0.35">
      <c r="A272" s="171">
        <v>2</v>
      </c>
      <c r="B272" s="228">
        <v>0.21875</v>
      </c>
      <c r="C272" s="144">
        <v>2</v>
      </c>
      <c r="D272" s="247">
        <v>1</v>
      </c>
      <c r="E272" s="146">
        <v>0</v>
      </c>
      <c r="F272" s="146">
        <v>0</v>
      </c>
      <c r="G272" s="146">
        <v>1</v>
      </c>
      <c r="H272" s="146">
        <v>0</v>
      </c>
      <c r="I272" s="146">
        <v>0</v>
      </c>
      <c r="J272" s="146">
        <v>0</v>
      </c>
      <c r="K272" s="146">
        <v>0</v>
      </c>
      <c r="L272" s="146">
        <v>0</v>
      </c>
      <c r="M272" s="146">
        <v>0</v>
      </c>
      <c r="N272" s="146">
        <v>0</v>
      </c>
      <c r="O272" s="248">
        <v>0</v>
      </c>
      <c r="Q272" s="144">
        <v>0</v>
      </c>
      <c r="R272" s="247">
        <v>0</v>
      </c>
      <c r="S272" s="146">
        <v>0</v>
      </c>
      <c r="T272" s="146">
        <v>0</v>
      </c>
      <c r="U272" s="146">
        <v>0</v>
      </c>
      <c r="V272" s="146">
        <v>0</v>
      </c>
      <c r="W272" s="146">
        <v>0</v>
      </c>
      <c r="X272" s="146">
        <v>0</v>
      </c>
      <c r="Y272" s="146">
        <v>0</v>
      </c>
      <c r="Z272" s="146">
        <v>0</v>
      </c>
      <c r="AA272" s="146">
        <v>0</v>
      </c>
      <c r="AB272" s="146">
        <v>0</v>
      </c>
      <c r="AC272" s="248">
        <v>0</v>
      </c>
      <c r="AE272" s="144">
        <v>2</v>
      </c>
      <c r="AF272" s="8">
        <v>1</v>
      </c>
      <c r="AG272" s="8">
        <v>0</v>
      </c>
      <c r="AH272" s="8">
        <v>0</v>
      </c>
      <c r="AI272" s="8">
        <v>1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145">
        <v>0</v>
      </c>
      <c r="AR272" s="10"/>
    </row>
    <row r="273" spans="1:44" x14ac:dyDescent="0.35">
      <c r="A273" s="171">
        <v>2</v>
      </c>
      <c r="B273" s="228">
        <v>0.22916700000000001</v>
      </c>
      <c r="C273" s="144">
        <v>0</v>
      </c>
      <c r="D273" s="247">
        <v>0</v>
      </c>
      <c r="E273" s="146">
        <v>0</v>
      </c>
      <c r="F273" s="146">
        <v>0</v>
      </c>
      <c r="G273" s="146">
        <v>0</v>
      </c>
      <c r="H273" s="146">
        <v>0</v>
      </c>
      <c r="I273" s="146">
        <v>0</v>
      </c>
      <c r="J273" s="146">
        <v>0</v>
      </c>
      <c r="K273" s="146">
        <v>0</v>
      </c>
      <c r="L273" s="146">
        <v>0</v>
      </c>
      <c r="M273" s="146">
        <v>0</v>
      </c>
      <c r="N273" s="146">
        <v>0</v>
      </c>
      <c r="O273" s="248">
        <v>0</v>
      </c>
      <c r="Q273" s="144">
        <v>0</v>
      </c>
      <c r="R273" s="247">
        <v>0</v>
      </c>
      <c r="S273" s="146">
        <v>0</v>
      </c>
      <c r="T273" s="146">
        <v>0</v>
      </c>
      <c r="U273" s="146">
        <v>0</v>
      </c>
      <c r="V273" s="146">
        <v>0</v>
      </c>
      <c r="W273" s="146">
        <v>0</v>
      </c>
      <c r="X273" s="146">
        <v>0</v>
      </c>
      <c r="Y273" s="146">
        <v>0</v>
      </c>
      <c r="Z273" s="146">
        <v>0</v>
      </c>
      <c r="AA273" s="146">
        <v>0</v>
      </c>
      <c r="AB273" s="146">
        <v>0</v>
      </c>
      <c r="AC273" s="248">
        <v>0</v>
      </c>
      <c r="AE273" s="144">
        <v>0</v>
      </c>
      <c r="AF273" s="8">
        <v>0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0</v>
      </c>
      <c r="AP273" s="8">
        <v>0</v>
      </c>
      <c r="AQ273" s="145">
        <v>0</v>
      </c>
      <c r="AR273" s="10"/>
    </row>
    <row r="274" spans="1:44" x14ac:dyDescent="0.35">
      <c r="A274" s="171">
        <v>2</v>
      </c>
      <c r="B274" s="228">
        <v>0.23958299999999999</v>
      </c>
      <c r="C274" s="144">
        <v>0</v>
      </c>
      <c r="D274" s="247">
        <v>0</v>
      </c>
      <c r="E274" s="146">
        <v>0</v>
      </c>
      <c r="F274" s="146">
        <v>0</v>
      </c>
      <c r="G274" s="146">
        <v>0</v>
      </c>
      <c r="H274" s="146">
        <v>0</v>
      </c>
      <c r="I274" s="146">
        <v>0</v>
      </c>
      <c r="J274" s="146">
        <v>0</v>
      </c>
      <c r="K274" s="146">
        <v>0</v>
      </c>
      <c r="L274" s="146">
        <v>0</v>
      </c>
      <c r="M274" s="146">
        <v>0</v>
      </c>
      <c r="N274" s="146">
        <v>0</v>
      </c>
      <c r="O274" s="248">
        <v>0</v>
      </c>
      <c r="Q274" s="144">
        <v>0</v>
      </c>
      <c r="R274" s="247">
        <v>0</v>
      </c>
      <c r="S274" s="146">
        <v>0</v>
      </c>
      <c r="T274" s="146">
        <v>0</v>
      </c>
      <c r="U274" s="146">
        <v>0</v>
      </c>
      <c r="V274" s="146">
        <v>0</v>
      </c>
      <c r="W274" s="146">
        <v>0</v>
      </c>
      <c r="X274" s="146">
        <v>0</v>
      </c>
      <c r="Y274" s="146">
        <v>0</v>
      </c>
      <c r="Z274" s="146">
        <v>0</v>
      </c>
      <c r="AA274" s="146">
        <v>0</v>
      </c>
      <c r="AB274" s="146">
        <v>0</v>
      </c>
      <c r="AC274" s="248">
        <v>0</v>
      </c>
      <c r="AE274" s="144">
        <v>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0</v>
      </c>
      <c r="AP274" s="8">
        <v>0</v>
      </c>
      <c r="AQ274" s="145">
        <v>0</v>
      </c>
      <c r="AR274" s="10"/>
    </row>
    <row r="275" spans="1:44" x14ac:dyDescent="0.35">
      <c r="A275" s="171">
        <v>2</v>
      </c>
      <c r="B275" s="228">
        <v>0.25</v>
      </c>
      <c r="C275" s="144">
        <v>0</v>
      </c>
      <c r="D275" s="247">
        <v>0</v>
      </c>
      <c r="E275" s="146">
        <v>0</v>
      </c>
      <c r="F275" s="146">
        <v>0</v>
      </c>
      <c r="G275" s="146">
        <v>0</v>
      </c>
      <c r="H275" s="146">
        <v>0</v>
      </c>
      <c r="I275" s="146">
        <v>0</v>
      </c>
      <c r="J275" s="146">
        <v>0</v>
      </c>
      <c r="K275" s="146">
        <v>0</v>
      </c>
      <c r="L275" s="146">
        <v>0</v>
      </c>
      <c r="M275" s="146">
        <v>0</v>
      </c>
      <c r="N275" s="146">
        <v>0</v>
      </c>
      <c r="O275" s="248">
        <v>0</v>
      </c>
      <c r="Q275" s="144">
        <v>1</v>
      </c>
      <c r="R275" s="247">
        <v>0</v>
      </c>
      <c r="S275" s="146">
        <v>1</v>
      </c>
      <c r="T275" s="146">
        <v>0</v>
      </c>
      <c r="U275" s="146">
        <v>0</v>
      </c>
      <c r="V275" s="146">
        <v>0</v>
      </c>
      <c r="W275" s="146">
        <v>0</v>
      </c>
      <c r="X275" s="146">
        <v>0</v>
      </c>
      <c r="Y275" s="146">
        <v>0</v>
      </c>
      <c r="Z275" s="146">
        <v>0</v>
      </c>
      <c r="AA275" s="146">
        <v>0</v>
      </c>
      <c r="AB275" s="146">
        <v>0</v>
      </c>
      <c r="AC275" s="248">
        <v>0</v>
      </c>
      <c r="AE275" s="144">
        <v>1</v>
      </c>
      <c r="AF275" s="146">
        <v>0</v>
      </c>
      <c r="AG275" s="8">
        <v>1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145">
        <v>0</v>
      </c>
      <c r="AR275" s="10"/>
    </row>
    <row r="276" spans="1:44" x14ac:dyDescent="0.35">
      <c r="A276" s="171">
        <v>2</v>
      </c>
      <c r="B276" s="228">
        <v>0.26041700000000001</v>
      </c>
      <c r="C276" s="144">
        <v>3</v>
      </c>
      <c r="D276" s="247">
        <v>0</v>
      </c>
      <c r="E276" s="146">
        <v>3</v>
      </c>
      <c r="F276" s="146">
        <v>0</v>
      </c>
      <c r="G276" s="146">
        <v>0</v>
      </c>
      <c r="H276" s="146">
        <v>0</v>
      </c>
      <c r="I276" s="146">
        <v>0</v>
      </c>
      <c r="J276" s="146">
        <v>0</v>
      </c>
      <c r="K276" s="146">
        <v>0</v>
      </c>
      <c r="L276" s="146">
        <v>0</v>
      </c>
      <c r="M276" s="146">
        <v>0</v>
      </c>
      <c r="N276" s="146">
        <v>0</v>
      </c>
      <c r="O276" s="248">
        <v>0</v>
      </c>
      <c r="Q276" s="144">
        <v>1</v>
      </c>
      <c r="R276" s="247">
        <v>0</v>
      </c>
      <c r="S276" s="146">
        <v>1</v>
      </c>
      <c r="T276" s="146">
        <v>0</v>
      </c>
      <c r="U276" s="146">
        <v>0</v>
      </c>
      <c r="V276" s="146">
        <v>0</v>
      </c>
      <c r="W276" s="146">
        <v>0</v>
      </c>
      <c r="X276" s="146">
        <v>0</v>
      </c>
      <c r="Y276" s="146">
        <v>0</v>
      </c>
      <c r="Z276" s="146">
        <v>0</v>
      </c>
      <c r="AA276" s="146">
        <v>0</v>
      </c>
      <c r="AB276" s="146">
        <v>0</v>
      </c>
      <c r="AC276" s="248">
        <v>0</v>
      </c>
      <c r="AE276" s="144">
        <v>4</v>
      </c>
      <c r="AF276" s="8">
        <v>0</v>
      </c>
      <c r="AG276" s="8">
        <v>4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145">
        <v>0</v>
      </c>
      <c r="AR276" s="10"/>
    </row>
    <row r="277" spans="1:44" x14ac:dyDescent="0.35">
      <c r="A277" s="171">
        <v>2</v>
      </c>
      <c r="B277" s="228">
        <v>0.27083299999999999</v>
      </c>
      <c r="C277" s="144">
        <v>1</v>
      </c>
      <c r="D277" s="247">
        <v>0</v>
      </c>
      <c r="E277" s="146">
        <v>1</v>
      </c>
      <c r="F277" s="146">
        <v>0</v>
      </c>
      <c r="G277" s="146">
        <v>0</v>
      </c>
      <c r="H277" s="146">
        <v>0</v>
      </c>
      <c r="I277" s="146">
        <v>0</v>
      </c>
      <c r="J277" s="146">
        <v>0</v>
      </c>
      <c r="K277" s="146">
        <v>0</v>
      </c>
      <c r="L277" s="146">
        <v>0</v>
      </c>
      <c r="M277" s="146">
        <v>0</v>
      </c>
      <c r="N277" s="146">
        <v>0</v>
      </c>
      <c r="O277" s="248">
        <v>0</v>
      </c>
      <c r="Q277" s="144">
        <v>2</v>
      </c>
      <c r="R277" s="247">
        <v>0</v>
      </c>
      <c r="S277" s="146">
        <v>2</v>
      </c>
      <c r="T277" s="146">
        <v>0</v>
      </c>
      <c r="U277" s="146">
        <v>0</v>
      </c>
      <c r="V277" s="146">
        <v>0</v>
      </c>
      <c r="W277" s="146">
        <v>0</v>
      </c>
      <c r="X277" s="146">
        <v>0</v>
      </c>
      <c r="Y277" s="146">
        <v>0</v>
      </c>
      <c r="Z277" s="146">
        <v>0</v>
      </c>
      <c r="AA277" s="146">
        <v>0</v>
      </c>
      <c r="AB277" s="146">
        <v>0</v>
      </c>
      <c r="AC277" s="248">
        <v>0</v>
      </c>
      <c r="AE277" s="144">
        <v>3</v>
      </c>
      <c r="AF277" s="8">
        <v>0</v>
      </c>
      <c r="AG277" s="8">
        <v>3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145">
        <v>0</v>
      </c>
      <c r="AR277" s="10"/>
    </row>
    <row r="278" spans="1:44" x14ac:dyDescent="0.35">
      <c r="A278" s="171">
        <v>2</v>
      </c>
      <c r="B278" s="228">
        <v>0.28125</v>
      </c>
      <c r="C278" s="144">
        <v>3</v>
      </c>
      <c r="D278" s="247">
        <v>0</v>
      </c>
      <c r="E278" s="146">
        <v>3</v>
      </c>
      <c r="F278" s="146">
        <v>0</v>
      </c>
      <c r="G278" s="146">
        <v>0</v>
      </c>
      <c r="H278" s="146">
        <v>0</v>
      </c>
      <c r="I278" s="146">
        <v>0</v>
      </c>
      <c r="J278" s="146">
        <v>0</v>
      </c>
      <c r="K278" s="146">
        <v>0</v>
      </c>
      <c r="L278" s="146">
        <v>0</v>
      </c>
      <c r="M278" s="146">
        <v>0</v>
      </c>
      <c r="N278" s="146">
        <v>0</v>
      </c>
      <c r="O278" s="248">
        <v>0</v>
      </c>
      <c r="Q278" s="144">
        <v>3</v>
      </c>
      <c r="R278" s="247">
        <v>1</v>
      </c>
      <c r="S278" s="146">
        <v>1</v>
      </c>
      <c r="T278" s="146">
        <v>0</v>
      </c>
      <c r="U278" s="146">
        <v>1</v>
      </c>
      <c r="V278" s="146">
        <v>0</v>
      </c>
      <c r="W278" s="146">
        <v>0</v>
      </c>
      <c r="X278" s="146">
        <v>0</v>
      </c>
      <c r="Y278" s="146">
        <v>0</v>
      </c>
      <c r="Z278" s="146">
        <v>0</v>
      </c>
      <c r="AA278" s="146">
        <v>0</v>
      </c>
      <c r="AB278" s="146">
        <v>0</v>
      </c>
      <c r="AC278" s="248">
        <v>0</v>
      </c>
      <c r="AE278" s="144">
        <v>6</v>
      </c>
      <c r="AF278" s="8">
        <v>1</v>
      </c>
      <c r="AG278" s="8">
        <v>4</v>
      </c>
      <c r="AH278" s="8">
        <v>0</v>
      </c>
      <c r="AI278" s="8">
        <v>1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0</v>
      </c>
      <c r="AQ278" s="145">
        <v>0</v>
      </c>
      <c r="AR278" s="10"/>
    </row>
    <row r="279" spans="1:44" x14ac:dyDescent="0.35">
      <c r="A279" s="171">
        <v>2</v>
      </c>
      <c r="B279" s="228">
        <v>0.29166700000000001</v>
      </c>
      <c r="C279" s="144">
        <v>4</v>
      </c>
      <c r="D279" s="247">
        <v>0</v>
      </c>
      <c r="E279" s="146">
        <v>4</v>
      </c>
      <c r="F279" s="146">
        <v>0</v>
      </c>
      <c r="G279" s="146">
        <v>0</v>
      </c>
      <c r="H279" s="146">
        <v>0</v>
      </c>
      <c r="I279" s="146">
        <v>0</v>
      </c>
      <c r="J279" s="146">
        <v>0</v>
      </c>
      <c r="K279" s="146">
        <v>0</v>
      </c>
      <c r="L279" s="146">
        <v>0</v>
      </c>
      <c r="M279" s="146">
        <v>0</v>
      </c>
      <c r="N279" s="146">
        <v>0</v>
      </c>
      <c r="O279" s="248">
        <v>0</v>
      </c>
      <c r="Q279" s="144">
        <v>6</v>
      </c>
      <c r="R279" s="247">
        <v>0</v>
      </c>
      <c r="S279" s="146">
        <v>6</v>
      </c>
      <c r="T279" s="146">
        <v>0</v>
      </c>
      <c r="U279" s="146">
        <v>0</v>
      </c>
      <c r="V279" s="146">
        <v>0</v>
      </c>
      <c r="W279" s="146">
        <v>0</v>
      </c>
      <c r="X279" s="146">
        <v>0</v>
      </c>
      <c r="Y279" s="146">
        <v>0</v>
      </c>
      <c r="Z279" s="146">
        <v>0</v>
      </c>
      <c r="AA279" s="146">
        <v>0</v>
      </c>
      <c r="AB279" s="146">
        <v>0</v>
      </c>
      <c r="AC279" s="248">
        <v>0</v>
      </c>
      <c r="AE279" s="144">
        <v>10</v>
      </c>
      <c r="AF279" s="8">
        <v>0</v>
      </c>
      <c r="AG279" s="8">
        <v>10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145">
        <v>0</v>
      </c>
      <c r="AR279" s="10"/>
    </row>
    <row r="280" spans="1:44" x14ac:dyDescent="0.35">
      <c r="A280" s="171">
        <v>2</v>
      </c>
      <c r="B280" s="228">
        <v>0.30208299999999999</v>
      </c>
      <c r="C280" s="144">
        <v>3</v>
      </c>
      <c r="D280" s="247">
        <v>0</v>
      </c>
      <c r="E280" s="146">
        <v>1</v>
      </c>
      <c r="F280" s="146">
        <v>0</v>
      </c>
      <c r="G280" s="146">
        <v>1</v>
      </c>
      <c r="H280" s="146">
        <v>0</v>
      </c>
      <c r="I280" s="146">
        <v>0</v>
      </c>
      <c r="J280" s="146">
        <v>0</v>
      </c>
      <c r="K280" s="146">
        <v>1</v>
      </c>
      <c r="L280" s="146">
        <v>0</v>
      </c>
      <c r="M280" s="146">
        <v>0</v>
      </c>
      <c r="N280" s="146">
        <v>0</v>
      </c>
      <c r="O280" s="248">
        <v>0</v>
      </c>
      <c r="Q280" s="144">
        <v>4</v>
      </c>
      <c r="R280" s="247">
        <v>0</v>
      </c>
      <c r="S280" s="146">
        <v>3</v>
      </c>
      <c r="T280" s="146">
        <v>0</v>
      </c>
      <c r="U280" s="146">
        <v>1</v>
      </c>
      <c r="V280" s="146">
        <v>0</v>
      </c>
      <c r="W280" s="146">
        <v>0</v>
      </c>
      <c r="X280" s="146">
        <v>0</v>
      </c>
      <c r="Y280" s="146">
        <v>0</v>
      </c>
      <c r="Z280" s="146">
        <v>0</v>
      </c>
      <c r="AA280" s="146">
        <v>0</v>
      </c>
      <c r="AB280" s="146">
        <v>0</v>
      </c>
      <c r="AC280" s="248">
        <v>0</v>
      </c>
      <c r="AE280" s="144">
        <v>7</v>
      </c>
      <c r="AF280" s="8">
        <v>0</v>
      </c>
      <c r="AG280" s="8">
        <v>4</v>
      </c>
      <c r="AH280" s="8">
        <v>0</v>
      </c>
      <c r="AI280" s="8">
        <v>2</v>
      </c>
      <c r="AJ280" s="8">
        <v>0</v>
      </c>
      <c r="AK280" s="8">
        <v>0</v>
      </c>
      <c r="AL280" s="8">
        <v>0</v>
      </c>
      <c r="AM280" s="8">
        <v>1</v>
      </c>
      <c r="AN280" s="8">
        <v>0</v>
      </c>
      <c r="AO280" s="8">
        <v>0</v>
      </c>
      <c r="AP280" s="8">
        <v>0</v>
      </c>
      <c r="AQ280" s="145">
        <v>0</v>
      </c>
      <c r="AR280" s="10"/>
    </row>
    <row r="281" spans="1:44" x14ac:dyDescent="0.35">
      <c r="A281" s="171">
        <v>2</v>
      </c>
      <c r="B281" s="228">
        <v>0.3125</v>
      </c>
      <c r="C281" s="144">
        <v>10</v>
      </c>
      <c r="D281" s="247">
        <v>0</v>
      </c>
      <c r="E281" s="146">
        <v>7</v>
      </c>
      <c r="F281" s="146">
        <v>0</v>
      </c>
      <c r="G281" s="146">
        <v>3</v>
      </c>
      <c r="H281" s="146">
        <v>0</v>
      </c>
      <c r="I281" s="146">
        <v>0</v>
      </c>
      <c r="J281" s="146">
        <v>0</v>
      </c>
      <c r="K281" s="146">
        <v>0</v>
      </c>
      <c r="L281" s="146">
        <v>0</v>
      </c>
      <c r="M281" s="146">
        <v>0</v>
      </c>
      <c r="N281" s="146">
        <v>0</v>
      </c>
      <c r="O281" s="248">
        <v>0</v>
      </c>
      <c r="Q281" s="144">
        <v>2</v>
      </c>
      <c r="R281" s="247">
        <v>0</v>
      </c>
      <c r="S281" s="146">
        <v>2</v>
      </c>
      <c r="T281" s="146">
        <v>0</v>
      </c>
      <c r="U281" s="146">
        <v>0</v>
      </c>
      <c r="V281" s="146">
        <v>0</v>
      </c>
      <c r="W281" s="146">
        <v>0</v>
      </c>
      <c r="X281" s="146">
        <v>0</v>
      </c>
      <c r="Y281" s="146">
        <v>0</v>
      </c>
      <c r="Z281" s="146">
        <v>0</v>
      </c>
      <c r="AA281" s="146">
        <v>0</v>
      </c>
      <c r="AB281" s="146">
        <v>0</v>
      </c>
      <c r="AC281" s="248">
        <v>0</v>
      </c>
      <c r="AE281" s="144">
        <v>12</v>
      </c>
      <c r="AF281" s="8">
        <v>0</v>
      </c>
      <c r="AG281" s="8">
        <v>9</v>
      </c>
      <c r="AH281" s="8">
        <v>0</v>
      </c>
      <c r="AI281" s="8">
        <v>3</v>
      </c>
      <c r="AJ281" s="8">
        <v>0</v>
      </c>
      <c r="AK281" s="8">
        <v>0</v>
      </c>
      <c r="AL281" s="8">
        <v>0</v>
      </c>
      <c r="AM281" s="8">
        <v>0</v>
      </c>
      <c r="AN281" s="8">
        <v>0</v>
      </c>
      <c r="AO281" s="8">
        <v>0</v>
      </c>
      <c r="AP281" s="8">
        <v>0</v>
      </c>
      <c r="AQ281" s="145">
        <v>0</v>
      </c>
      <c r="AR281" s="10"/>
    </row>
    <row r="282" spans="1:44" x14ac:dyDescent="0.35">
      <c r="A282" s="171">
        <v>2</v>
      </c>
      <c r="B282" s="228">
        <v>0.32291700000000001</v>
      </c>
      <c r="C282" s="144">
        <v>7</v>
      </c>
      <c r="D282" s="247">
        <v>0</v>
      </c>
      <c r="E282" s="146">
        <v>5</v>
      </c>
      <c r="F282" s="146">
        <v>0</v>
      </c>
      <c r="G282" s="146">
        <v>2</v>
      </c>
      <c r="H282" s="146">
        <v>0</v>
      </c>
      <c r="I282" s="146">
        <v>0</v>
      </c>
      <c r="J282" s="146">
        <v>0</v>
      </c>
      <c r="K282" s="146">
        <v>0</v>
      </c>
      <c r="L282" s="146">
        <v>0</v>
      </c>
      <c r="M282" s="146">
        <v>0</v>
      </c>
      <c r="N282" s="146">
        <v>0</v>
      </c>
      <c r="O282" s="248">
        <v>0</v>
      </c>
      <c r="Q282" s="144">
        <v>4</v>
      </c>
      <c r="R282" s="247">
        <v>0</v>
      </c>
      <c r="S282" s="146">
        <v>3</v>
      </c>
      <c r="T282" s="146">
        <v>0</v>
      </c>
      <c r="U282" s="146">
        <v>1</v>
      </c>
      <c r="V282" s="146">
        <v>0</v>
      </c>
      <c r="W282" s="146">
        <v>0</v>
      </c>
      <c r="X282" s="146">
        <v>0</v>
      </c>
      <c r="Y282" s="146">
        <v>0</v>
      </c>
      <c r="Z282" s="146">
        <v>0</v>
      </c>
      <c r="AA282" s="146">
        <v>0</v>
      </c>
      <c r="AB282" s="146">
        <v>0</v>
      </c>
      <c r="AC282" s="248">
        <v>0</v>
      </c>
      <c r="AE282" s="144">
        <v>11</v>
      </c>
      <c r="AF282" s="8">
        <v>0</v>
      </c>
      <c r="AG282" s="8">
        <v>8</v>
      </c>
      <c r="AH282" s="8">
        <v>0</v>
      </c>
      <c r="AI282" s="8">
        <v>3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145">
        <v>0</v>
      </c>
      <c r="AR282" s="10"/>
    </row>
    <row r="283" spans="1:44" x14ac:dyDescent="0.35">
      <c r="A283" s="171">
        <v>2</v>
      </c>
      <c r="B283" s="228">
        <v>0.33333299999999999</v>
      </c>
      <c r="C283" s="144">
        <v>9</v>
      </c>
      <c r="D283" s="247">
        <v>0</v>
      </c>
      <c r="E283" s="146">
        <v>9</v>
      </c>
      <c r="F283" s="146">
        <v>0</v>
      </c>
      <c r="G283" s="146">
        <v>0</v>
      </c>
      <c r="H283" s="146">
        <v>0</v>
      </c>
      <c r="I283" s="146">
        <v>0</v>
      </c>
      <c r="J283" s="146">
        <v>0</v>
      </c>
      <c r="K283" s="146">
        <v>0</v>
      </c>
      <c r="L283" s="146">
        <v>0</v>
      </c>
      <c r="M283" s="146">
        <v>0</v>
      </c>
      <c r="N283" s="146">
        <v>0</v>
      </c>
      <c r="O283" s="248">
        <v>0</v>
      </c>
      <c r="Q283" s="144">
        <v>8</v>
      </c>
      <c r="R283" s="247">
        <v>0</v>
      </c>
      <c r="S283" s="146">
        <v>7</v>
      </c>
      <c r="T283" s="146">
        <v>0</v>
      </c>
      <c r="U283" s="146">
        <v>1</v>
      </c>
      <c r="V283" s="146">
        <v>0</v>
      </c>
      <c r="W283" s="146">
        <v>0</v>
      </c>
      <c r="X283" s="146">
        <v>0</v>
      </c>
      <c r="Y283" s="146">
        <v>0</v>
      </c>
      <c r="Z283" s="146">
        <v>0</v>
      </c>
      <c r="AA283" s="146">
        <v>0</v>
      </c>
      <c r="AB283" s="146">
        <v>0</v>
      </c>
      <c r="AC283" s="248">
        <v>0</v>
      </c>
      <c r="AE283" s="144">
        <v>17</v>
      </c>
      <c r="AF283" s="8">
        <v>0</v>
      </c>
      <c r="AG283" s="8">
        <v>16</v>
      </c>
      <c r="AH283" s="8">
        <v>0</v>
      </c>
      <c r="AI283" s="8">
        <v>1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145">
        <v>0</v>
      </c>
      <c r="AR283" s="10"/>
    </row>
    <row r="284" spans="1:44" x14ac:dyDescent="0.35">
      <c r="A284" s="171">
        <v>2</v>
      </c>
      <c r="B284" s="228">
        <v>0.34375</v>
      </c>
      <c r="C284" s="144">
        <v>6</v>
      </c>
      <c r="D284" s="247">
        <v>0</v>
      </c>
      <c r="E284" s="146">
        <v>5</v>
      </c>
      <c r="F284" s="146">
        <v>0</v>
      </c>
      <c r="G284" s="146">
        <v>1</v>
      </c>
      <c r="H284" s="146">
        <v>0</v>
      </c>
      <c r="I284" s="146">
        <v>0</v>
      </c>
      <c r="J284" s="146">
        <v>0</v>
      </c>
      <c r="K284" s="146">
        <v>0</v>
      </c>
      <c r="L284" s="146">
        <v>0</v>
      </c>
      <c r="M284" s="146">
        <v>0</v>
      </c>
      <c r="N284" s="146">
        <v>0</v>
      </c>
      <c r="O284" s="248">
        <v>0</v>
      </c>
      <c r="Q284" s="144">
        <v>2</v>
      </c>
      <c r="R284" s="247">
        <v>0</v>
      </c>
      <c r="S284" s="146">
        <v>1</v>
      </c>
      <c r="T284" s="146">
        <v>0</v>
      </c>
      <c r="U284" s="146">
        <v>0</v>
      </c>
      <c r="V284" s="146">
        <v>0</v>
      </c>
      <c r="W284" s="146">
        <v>0</v>
      </c>
      <c r="X284" s="146">
        <v>0</v>
      </c>
      <c r="Y284" s="146">
        <v>1</v>
      </c>
      <c r="Z284" s="146">
        <v>0</v>
      </c>
      <c r="AA284" s="146">
        <v>0</v>
      </c>
      <c r="AB284" s="146">
        <v>0</v>
      </c>
      <c r="AC284" s="248">
        <v>0</v>
      </c>
      <c r="AE284" s="144">
        <v>8</v>
      </c>
      <c r="AF284" s="8">
        <v>0</v>
      </c>
      <c r="AG284" s="8">
        <v>6</v>
      </c>
      <c r="AH284" s="8">
        <v>0</v>
      </c>
      <c r="AI284" s="8">
        <v>1</v>
      </c>
      <c r="AJ284" s="8">
        <v>0</v>
      </c>
      <c r="AK284" s="8">
        <v>0</v>
      </c>
      <c r="AL284" s="8">
        <v>0</v>
      </c>
      <c r="AM284" s="8">
        <v>1</v>
      </c>
      <c r="AN284" s="8">
        <v>0</v>
      </c>
      <c r="AO284" s="8">
        <v>0</v>
      </c>
      <c r="AP284" s="8">
        <v>0</v>
      </c>
      <c r="AQ284" s="145">
        <v>0</v>
      </c>
      <c r="AR284" s="10"/>
    </row>
    <row r="285" spans="1:44" x14ac:dyDescent="0.35">
      <c r="A285" s="171">
        <v>2</v>
      </c>
      <c r="B285" s="228">
        <v>0.35416700000000001</v>
      </c>
      <c r="C285" s="144">
        <v>5</v>
      </c>
      <c r="D285" s="247">
        <v>1</v>
      </c>
      <c r="E285" s="146">
        <v>2</v>
      </c>
      <c r="F285" s="146">
        <v>0</v>
      </c>
      <c r="G285" s="146">
        <v>2</v>
      </c>
      <c r="H285" s="146">
        <v>0</v>
      </c>
      <c r="I285" s="146">
        <v>0</v>
      </c>
      <c r="J285" s="146">
        <v>0</v>
      </c>
      <c r="K285" s="146">
        <v>0</v>
      </c>
      <c r="L285" s="146">
        <v>0</v>
      </c>
      <c r="M285" s="146">
        <v>0</v>
      </c>
      <c r="N285" s="146">
        <v>0</v>
      </c>
      <c r="O285" s="248">
        <v>0</v>
      </c>
      <c r="Q285" s="144">
        <v>6</v>
      </c>
      <c r="R285" s="247">
        <v>1</v>
      </c>
      <c r="S285" s="146">
        <v>4</v>
      </c>
      <c r="T285" s="146">
        <v>0</v>
      </c>
      <c r="U285" s="146">
        <v>1</v>
      </c>
      <c r="V285" s="146">
        <v>0</v>
      </c>
      <c r="W285" s="146">
        <v>0</v>
      </c>
      <c r="X285" s="146">
        <v>0</v>
      </c>
      <c r="Y285" s="146">
        <v>0</v>
      </c>
      <c r="Z285" s="146">
        <v>0</v>
      </c>
      <c r="AA285" s="146">
        <v>0</v>
      </c>
      <c r="AB285" s="146">
        <v>0</v>
      </c>
      <c r="AC285" s="248">
        <v>0</v>
      </c>
      <c r="AE285" s="144">
        <v>11</v>
      </c>
      <c r="AF285" s="8">
        <v>2</v>
      </c>
      <c r="AG285" s="8">
        <v>6</v>
      </c>
      <c r="AH285" s="8">
        <v>0</v>
      </c>
      <c r="AI285" s="8">
        <v>3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145">
        <v>0</v>
      </c>
      <c r="AR285" s="10"/>
    </row>
    <row r="286" spans="1:44" x14ac:dyDescent="0.35">
      <c r="A286" s="171">
        <v>2</v>
      </c>
      <c r="B286" s="228">
        <v>0.36458299999999999</v>
      </c>
      <c r="C286" s="144">
        <v>7</v>
      </c>
      <c r="D286" s="247">
        <v>0</v>
      </c>
      <c r="E286" s="146">
        <v>6</v>
      </c>
      <c r="F286" s="146">
        <v>0</v>
      </c>
      <c r="G286" s="146">
        <v>1</v>
      </c>
      <c r="H286" s="146">
        <v>0</v>
      </c>
      <c r="I286" s="146">
        <v>0</v>
      </c>
      <c r="J286" s="146">
        <v>0</v>
      </c>
      <c r="K286" s="146">
        <v>0</v>
      </c>
      <c r="L286" s="146">
        <v>0</v>
      </c>
      <c r="M286" s="146">
        <v>0</v>
      </c>
      <c r="N286" s="146">
        <v>0</v>
      </c>
      <c r="O286" s="248">
        <v>0</v>
      </c>
      <c r="Q286" s="144">
        <v>4</v>
      </c>
      <c r="R286" s="247">
        <v>0</v>
      </c>
      <c r="S286" s="146">
        <v>4</v>
      </c>
      <c r="T286" s="146">
        <v>0</v>
      </c>
      <c r="U286" s="146">
        <v>0</v>
      </c>
      <c r="V286" s="146">
        <v>0</v>
      </c>
      <c r="W286" s="146">
        <v>0</v>
      </c>
      <c r="X286" s="146">
        <v>0</v>
      </c>
      <c r="Y286" s="146">
        <v>0</v>
      </c>
      <c r="Z286" s="146">
        <v>0</v>
      </c>
      <c r="AA286" s="146">
        <v>0</v>
      </c>
      <c r="AB286" s="146">
        <v>0</v>
      </c>
      <c r="AC286" s="248">
        <v>0</v>
      </c>
      <c r="AE286" s="144">
        <v>11</v>
      </c>
      <c r="AF286" s="8">
        <v>0</v>
      </c>
      <c r="AG286" s="8">
        <v>10</v>
      </c>
      <c r="AH286" s="8">
        <v>0</v>
      </c>
      <c r="AI286" s="8">
        <v>1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145">
        <v>0</v>
      </c>
      <c r="AR286" s="10"/>
    </row>
    <row r="287" spans="1:44" x14ac:dyDescent="0.35">
      <c r="A287" s="171">
        <v>2</v>
      </c>
      <c r="B287" s="228">
        <v>0.375</v>
      </c>
      <c r="C287" s="144">
        <v>6</v>
      </c>
      <c r="D287" s="247">
        <v>0</v>
      </c>
      <c r="E287" s="146">
        <v>4</v>
      </c>
      <c r="F287" s="146">
        <v>0</v>
      </c>
      <c r="G287" s="146">
        <v>2</v>
      </c>
      <c r="H287" s="146">
        <v>0</v>
      </c>
      <c r="I287" s="146">
        <v>0</v>
      </c>
      <c r="J287" s="146">
        <v>0</v>
      </c>
      <c r="K287" s="146">
        <v>0</v>
      </c>
      <c r="L287" s="146">
        <v>0</v>
      </c>
      <c r="M287" s="146">
        <v>0</v>
      </c>
      <c r="N287" s="146">
        <v>0</v>
      </c>
      <c r="O287" s="248">
        <v>0</v>
      </c>
      <c r="Q287" s="144">
        <v>3</v>
      </c>
      <c r="R287" s="247">
        <v>0</v>
      </c>
      <c r="S287" s="146">
        <v>3</v>
      </c>
      <c r="T287" s="146">
        <v>0</v>
      </c>
      <c r="U287" s="146">
        <v>0</v>
      </c>
      <c r="V287" s="146">
        <v>0</v>
      </c>
      <c r="W287" s="146">
        <v>0</v>
      </c>
      <c r="X287" s="146">
        <v>0</v>
      </c>
      <c r="Y287" s="146">
        <v>0</v>
      </c>
      <c r="Z287" s="146">
        <v>0</v>
      </c>
      <c r="AA287" s="146">
        <v>0</v>
      </c>
      <c r="AB287" s="146">
        <v>0</v>
      </c>
      <c r="AC287" s="248">
        <v>0</v>
      </c>
      <c r="AE287" s="144">
        <v>9</v>
      </c>
      <c r="AF287" s="8">
        <v>0</v>
      </c>
      <c r="AG287" s="8">
        <v>7</v>
      </c>
      <c r="AH287" s="8">
        <v>0</v>
      </c>
      <c r="AI287" s="8">
        <v>2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0</v>
      </c>
      <c r="AP287" s="8">
        <v>0</v>
      </c>
      <c r="AQ287" s="145">
        <v>0</v>
      </c>
      <c r="AR287" s="10"/>
    </row>
    <row r="288" spans="1:44" x14ac:dyDescent="0.35">
      <c r="A288" s="171">
        <v>2</v>
      </c>
      <c r="B288" s="228">
        <v>0.38541700000000001</v>
      </c>
      <c r="C288" s="144">
        <v>6</v>
      </c>
      <c r="D288" s="247">
        <v>0</v>
      </c>
      <c r="E288" s="146">
        <v>5</v>
      </c>
      <c r="F288" s="146">
        <v>0</v>
      </c>
      <c r="G288" s="146">
        <v>1</v>
      </c>
      <c r="H288" s="146">
        <v>0</v>
      </c>
      <c r="I288" s="146">
        <v>0</v>
      </c>
      <c r="J288" s="146">
        <v>0</v>
      </c>
      <c r="K288" s="146">
        <v>0</v>
      </c>
      <c r="L288" s="146">
        <v>0</v>
      </c>
      <c r="M288" s="146">
        <v>0</v>
      </c>
      <c r="N288" s="146">
        <v>0</v>
      </c>
      <c r="O288" s="248">
        <v>0</v>
      </c>
      <c r="Q288" s="144">
        <v>7</v>
      </c>
      <c r="R288" s="247">
        <v>0</v>
      </c>
      <c r="S288" s="146">
        <v>5</v>
      </c>
      <c r="T288" s="146">
        <v>0</v>
      </c>
      <c r="U288" s="146">
        <v>1</v>
      </c>
      <c r="V288" s="146">
        <v>0</v>
      </c>
      <c r="W288" s="146">
        <v>1</v>
      </c>
      <c r="X288" s="146">
        <v>0</v>
      </c>
      <c r="Y288" s="146">
        <v>0</v>
      </c>
      <c r="Z288" s="146">
        <v>0</v>
      </c>
      <c r="AA288" s="146">
        <v>0</v>
      </c>
      <c r="AB288" s="146">
        <v>0</v>
      </c>
      <c r="AC288" s="248">
        <v>0</v>
      </c>
      <c r="AE288" s="144">
        <v>13</v>
      </c>
      <c r="AF288" s="8">
        <v>0</v>
      </c>
      <c r="AG288" s="8">
        <v>10</v>
      </c>
      <c r="AH288" s="8">
        <v>0</v>
      </c>
      <c r="AI288" s="8">
        <v>2</v>
      </c>
      <c r="AJ288" s="8">
        <v>0</v>
      </c>
      <c r="AK288" s="8">
        <v>1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145">
        <v>0</v>
      </c>
      <c r="AR288" s="10"/>
    </row>
    <row r="289" spans="1:44" x14ac:dyDescent="0.35">
      <c r="A289" s="171">
        <v>2</v>
      </c>
      <c r="B289" s="228">
        <v>0.39583299999999999</v>
      </c>
      <c r="C289" s="144">
        <v>6</v>
      </c>
      <c r="D289" s="247">
        <v>0</v>
      </c>
      <c r="E289" s="146">
        <v>6</v>
      </c>
      <c r="F289" s="146">
        <v>0</v>
      </c>
      <c r="G289" s="146">
        <v>0</v>
      </c>
      <c r="H289" s="146">
        <v>0</v>
      </c>
      <c r="I289" s="146">
        <v>0</v>
      </c>
      <c r="J289" s="146">
        <v>0</v>
      </c>
      <c r="K289" s="146">
        <v>0</v>
      </c>
      <c r="L289" s="146">
        <v>0</v>
      </c>
      <c r="M289" s="146">
        <v>0</v>
      </c>
      <c r="N289" s="146">
        <v>0</v>
      </c>
      <c r="O289" s="248">
        <v>0</v>
      </c>
      <c r="Q289" s="144">
        <v>9</v>
      </c>
      <c r="R289" s="247">
        <v>0</v>
      </c>
      <c r="S289" s="146">
        <v>8</v>
      </c>
      <c r="T289" s="146">
        <v>0</v>
      </c>
      <c r="U289" s="146">
        <v>1</v>
      </c>
      <c r="V289" s="146">
        <v>0</v>
      </c>
      <c r="W289" s="146">
        <v>0</v>
      </c>
      <c r="X289" s="146">
        <v>0</v>
      </c>
      <c r="Y289" s="146">
        <v>0</v>
      </c>
      <c r="Z289" s="146">
        <v>0</v>
      </c>
      <c r="AA289" s="146">
        <v>0</v>
      </c>
      <c r="AB289" s="146">
        <v>0</v>
      </c>
      <c r="AC289" s="248">
        <v>0</v>
      </c>
      <c r="AE289" s="144">
        <v>15</v>
      </c>
      <c r="AF289" s="8">
        <v>0</v>
      </c>
      <c r="AG289" s="8">
        <v>14</v>
      </c>
      <c r="AH289" s="8">
        <v>0</v>
      </c>
      <c r="AI289" s="8">
        <v>1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145">
        <v>0</v>
      </c>
      <c r="AR289" s="10"/>
    </row>
    <row r="290" spans="1:44" x14ac:dyDescent="0.35">
      <c r="A290" s="171">
        <v>2</v>
      </c>
      <c r="B290" s="228">
        <v>0.40625</v>
      </c>
      <c r="C290" s="144">
        <v>6</v>
      </c>
      <c r="D290" s="247">
        <v>1</v>
      </c>
      <c r="E290" s="146">
        <v>4</v>
      </c>
      <c r="F290" s="146">
        <v>0</v>
      </c>
      <c r="G290" s="146">
        <v>0</v>
      </c>
      <c r="H290" s="146">
        <v>1</v>
      </c>
      <c r="I290" s="146">
        <v>0</v>
      </c>
      <c r="J290" s="146">
        <v>0</v>
      </c>
      <c r="K290" s="146">
        <v>0</v>
      </c>
      <c r="L290" s="146">
        <v>0</v>
      </c>
      <c r="M290" s="146">
        <v>0</v>
      </c>
      <c r="N290" s="146">
        <v>0</v>
      </c>
      <c r="O290" s="248">
        <v>0</v>
      </c>
      <c r="Q290" s="144">
        <v>4</v>
      </c>
      <c r="R290" s="247">
        <v>0</v>
      </c>
      <c r="S290" s="146">
        <v>4</v>
      </c>
      <c r="T290" s="146">
        <v>0</v>
      </c>
      <c r="U290" s="146">
        <v>0</v>
      </c>
      <c r="V290" s="146">
        <v>0</v>
      </c>
      <c r="W290" s="146">
        <v>0</v>
      </c>
      <c r="X290" s="146">
        <v>0</v>
      </c>
      <c r="Y290" s="146">
        <v>0</v>
      </c>
      <c r="Z290" s="146">
        <v>0</v>
      </c>
      <c r="AA290" s="146">
        <v>0</v>
      </c>
      <c r="AB290" s="146">
        <v>0</v>
      </c>
      <c r="AC290" s="248">
        <v>0</v>
      </c>
      <c r="AE290" s="144">
        <v>10</v>
      </c>
      <c r="AF290" s="8">
        <v>1</v>
      </c>
      <c r="AG290" s="8">
        <v>8</v>
      </c>
      <c r="AH290" s="8">
        <v>0</v>
      </c>
      <c r="AI290" s="8">
        <v>0</v>
      </c>
      <c r="AJ290" s="8">
        <v>1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145">
        <v>0</v>
      </c>
      <c r="AR290" s="10"/>
    </row>
    <row r="291" spans="1:44" x14ac:dyDescent="0.35">
      <c r="A291" s="171">
        <v>2</v>
      </c>
      <c r="B291" s="228">
        <v>0.41666700000000001</v>
      </c>
      <c r="C291" s="144">
        <v>5</v>
      </c>
      <c r="D291" s="247">
        <v>0</v>
      </c>
      <c r="E291" s="146">
        <v>5</v>
      </c>
      <c r="F291" s="146">
        <v>0</v>
      </c>
      <c r="G291" s="146">
        <v>0</v>
      </c>
      <c r="H291" s="146">
        <v>0</v>
      </c>
      <c r="I291" s="146">
        <v>0</v>
      </c>
      <c r="J291" s="146">
        <v>0</v>
      </c>
      <c r="K291" s="146">
        <v>0</v>
      </c>
      <c r="L291" s="146">
        <v>0</v>
      </c>
      <c r="M291" s="146">
        <v>0</v>
      </c>
      <c r="N291" s="146">
        <v>0</v>
      </c>
      <c r="O291" s="248">
        <v>0</v>
      </c>
      <c r="Q291" s="144">
        <v>8</v>
      </c>
      <c r="R291" s="247">
        <v>0</v>
      </c>
      <c r="S291" s="146">
        <v>8</v>
      </c>
      <c r="T291" s="146">
        <v>0</v>
      </c>
      <c r="U291" s="146">
        <v>0</v>
      </c>
      <c r="V291" s="146">
        <v>0</v>
      </c>
      <c r="W291" s="146">
        <v>0</v>
      </c>
      <c r="X291" s="146">
        <v>0</v>
      </c>
      <c r="Y291" s="146">
        <v>0</v>
      </c>
      <c r="Z291" s="146">
        <v>0</v>
      </c>
      <c r="AA291" s="146">
        <v>0</v>
      </c>
      <c r="AB291" s="146">
        <v>0</v>
      </c>
      <c r="AC291" s="248">
        <v>0</v>
      </c>
      <c r="AE291" s="144">
        <v>13</v>
      </c>
      <c r="AF291" s="8">
        <v>0</v>
      </c>
      <c r="AG291" s="8">
        <v>13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145">
        <v>0</v>
      </c>
      <c r="AR291" s="10"/>
    </row>
    <row r="292" spans="1:44" x14ac:dyDescent="0.35">
      <c r="A292" s="171">
        <v>2</v>
      </c>
      <c r="B292" s="228">
        <v>0.42708299999999999</v>
      </c>
      <c r="C292" s="144">
        <v>4</v>
      </c>
      <c r="D292" s="247">
        <v>0</v>
      </c>
      <c r="E292" s="146">
        <v>4</v>
      </c>
      <c r="F292" s="146">
        <v>0</v>
      </c>
      <c r="G292" s="146">
        <v>0</v>
      </c>
      <c r="H292" s="146">
        <v>0</v>
      </c>
      <c r="I292" s="146">
        <v>0</v>
      </c>
      <c r="J292" s="146">
        <v>0</v>
      </c>
      <c r="K292" s="146">
        <v>0</v>
      </c>
      <c r="L292" s="146">
        <v>0</v>
      </c>
      <c r="M292" s="146">
        <v>0</v>
      </c>
      <c r="N292" s="146">
        <v>0</v>
      </c>
      <c r="O292" s="248">
        <v>0</v>
      </c>
      <c r="Q292" s="144">
        <v>9</v>
      </c>
      <c r="R292" s="247">
        <v>0</v>
      </c>
      <c r="S292" s="146">
        <v>8</v>
      </c>
      <c r="T292" s="146">
        <v>0</v>
      </c>
      <c r="U292" s="146">
        <v>1</v>
      </c>
      <c r="V292" s="146">
        <v>0</v>
      </c>
      <c r="W292" s="146">
        <v>0</v>
      </c>
      <c r="X292" s="146">
        <v>0</v>
      </c>
      <c r="Y292" s="146">
        <v>0</v>
      </c>
      <c r="Z292" s="146">
        <v>0</v>
      </c>
      <c r="AA292" s="146">
        <v>0</v>
      </c>
      <c r="AB292" s="146">
        <v>0</v>
      </c>
      <c r="AC292" s="248">
        <v>0</v>
      </c>
      <c r="AE292" s="144">
        <v>13</v>
      </c>
      <c r="AF292" s="8">
        <v>0</v>
      </c>
      <c r="AG292" s="8">
        <v>12</v>
      </c>
      <c r="AH292" s="8">
        <v>0</v>
      </c>
      <c r="AI292" s="8">
        <v>1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145">
        <v>0</v>
      </c>
      <c r="AR292" s="10"/>
    </row>
    <row r="293" spans="1:44" x14ac:dyDescent="0.35">
      <c r="A293" s="171">
        <v>2</v>
      </c>
      <c r="B293" s="228">
        <v>0.4375</v>
      </c>
      <c r="C293" s="144">
        <v>2</v>
      </c>
      <c r="D293" s="247">
        <v>0</v>
      </c>
      <c r="E293" s="146">
        <v>1</v>
      </c>
      <c r="F293" s="146">
        <v>0</v>
      </c>
      <c r="G293" s="146">
        <v>1</v>
      </c>
      <c r="H293" s="146">
        <v>0</v>
      </c>
      <c r="I293" s="146">
        <v>0</v>
      </c>
      <c r="J293" s="146">
        <v>0</v>
      </c>
      <c r="K293" s="146">
        <v>0</v>
      </c>
      <c r="L293" s="146">
        <v>0</v>
      </c>
      <c r="M293" s="146">
        <v>0</v>
      </c>
      <c r="N293" s="146">
        <v>0</v>
      </c>
      <c r="O293" s="248">
        <v>0</v>
      </c>
      <c r="Q293" s="144">
        <v>1</v>
      </c>
      <c r="R293" s="247">
        <v>0</v>
      </c>
      <c r="S293" s="146">
        <v>1</v>
      </c>
      <c r="T293" s="146">
        <v>0</v>
      </c>
      <c r="U293" s="146">
        <v>0</v>
      </c>
      <c r="V293" s="146">
        <v>0</v>
      </c>
      <c r="W293" s="146">
        <v>0</v>
      </c>
      <c r="X293" s="146">
        <v>0</v>
      </c>
      <c r="Y293" s="146">
        <v>0</v>
      </c>
      <c r="Z293" s="146">
        <v>0</v>
      </c>
      <c r="AA293" s="146">
        <v>0</v>
      </c>
      <c r="AB293" s="146">
        <v>0</v>
      </c>
      <c r="AC293" s="248">
        <v>0</v>
      </c>
      <c r="AE293" s="144">
        <v>3</v>
      </c>
      <c r="AF293" s="8">
        <v>0</v>
      </c>
      <c r="AG293" s="8">
        <v>2</v>
      </c>
      <c r="AH293" s="8">
        <v>0</v>
      </c>
      <c r="AI293" s="8">
        <v>1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145">
        <v>0</v>
      </c>
      <c r="AR293" s="10"/>
    </row>
    <row r="294" spans="1:44" x14ac:dyDescent="0.35">
      <c r="A294" s="171">
        <v>2</v>
      </c>
      <c r="B294" s="228">
        <v>0.44791700000000001</v>
      </c>
      <c r="C294" s="144">
        <v>11</v>
      </c>
      <c r="D294" s="247">
        <v>0</v>
      </c>
      <c r="E294" s="146">
        <v>8</v>
      </c>
      <c r="F294" s="146">
        <v>0</v>
      </c>
      <c r="G294" s="146">
        <v>3</v>
      </c>
      <c r="H294" s="146">
        <v>0</v>
      </c>
      <c r="I294" s="146">
        <v>0</v>
      </c>
      <c r="J294" s="146">
        <v>0</v>
      </c>
      <c r="K294" s="146">
        <v>0</v>
      </c>
      <c r="L294" s="146">
        <v>0</v>
      </c>
      <c r="M294" s="146">
        <v>0</v>
      </c>
      <c r="N294" s="146">
        <v>0</v>
      </c>
      <c r="O294" s="248">
        <v>0</v>
      </c>
      <c r="Q294" s="144">
        <v>6</v>
      </c>
      <c r="R294" s="247">
        <v>0</v>
      </c>
      <c r="S294" s="146">
        <v>5</v>
      </c>
      <c r="T294" s="146">
        <v>0</v>
      </c>
      <c r="U294" s="146">
        <v>1</v>
      </c>
      <c r="V294" s="146">
        <v>0</v>
      </c>
      <c r="W294" s="146">
        <v>0</v>
      </c>
      <c r="X294" s="146">
        <v>0</v>
      </c>
      <c r="Y294" s="146">
        <v>0</v>
      </c>
      <c r="Z294" s="146">
        <v>0</v>
      </c>
      <c r="AA294" s="146">
        <v>0</v>
      </c>
      <c r="AB294" s="146">
        <v>0</v>
      </c>
      <c r="AC294" s="248">
        <v>0</v>
      </c>
      <c r="AE294" s="144">
        <v>17</v>
      </c>
      <c r="AF294" s="8">
        <v>0</v>
      </c>
      <c r="AG294" s="8">
        <v>13</v>
      </c>
      <c r="AH294" s="8">
        <v>0</v>
      </c>
      <c r="AI294" s="8">
        <v>4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145">
        <v>0</v>
      </c>
      <c r="AR294" s="10"/>
    </row>
    <row r="295" spans="1:44" x14ac:dyDescent="0.35">
      <c r="A295" s="171">
        <v>2</v>
      </c>
      <c r="B295" s="228">
        <v>0.45833299999999999</v>
      </c>
      <c r="C295" s="144">
        <v>6</v>
      </c>
      <c r="D295" s="247">
        <v>0</v>
      </c>
      <c r="E295" s="146">
        <v>3</v>
      </c>
      <c r="F295" s="146">
        <v>0</v>
      </c>
      <c r="G295" s="146">
        <v>3</v>
      </c>
      <c r="H295" s="146">
        <v>0</v>
      </c>
      <c r="I295" s="146">
        <v>0</v>
      </c>
      <c r="J295" s="146">
        <v>0</v>
      </c>
      <c r="K295" s="146">
        <v>0</v>
      </c>
      <c r="L295" s="146">
        <v>0</v>
      </c>
      <c r="M295" s="146">
        <v>0</v>
      </c>
      <c r="N295" s="146">
        <v>0</v>
      </c>
      <c r="O295" s="248">
        <v>0</v>
      </c>
      <c r="Q295" s="144">
        <v>6</v>
      </c>
      <c r="R295" s="247">
        <v>0</v>
      </c>
      <c r="S295" s="146">
        <v>6</v>
      </c>
      <c r="T295" s="146">
        <v>0</v>
      </c>
      <c r="U295" s="146">
        <v>0</v>
      </c>
      <c r="V295" s="146">
        <v>0</v>
      </c>
      <c r="W295" s="146">
        <v>0</v>
      </c>
      <c r="X295" s="146">
        <v>0</v>
      </c>
      <c r="Y295" s="146">
        <v>0</v>
      </c>
      <c r="Z295" s="146">
        <v>0</v>
      </c>
      <c r="AA295" s="146">
        <v>0</v>
      </c>
      <c r="AB295" s="146">
        <v>0</v>
      </c>
      <c r="AC295" s="248">
        <v>0</v>
      </c>
      <c r="AE295" s="144">
        <v>12</v>
      </c>
      <c r="AF295" s="8">
        <v>0</v>
      </c>
      <c r="AG295" s="8">
        <v>9</v>
      </c>
      <c r="AH295" s="8">
        <v>0</v>
      </c>
      <c r="AI295" s="8">
        <v>3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145">
        <v>0</v>
      </c>
      <c r="AR295" s="10"/>
    </row>
    <row r="296" spans="1:44" x14ac:dyDescent="0.35">
      <c r="A296" s="171">
        <v>2</v>
      </c>
      <c r="B296" s="228">
        <v>0.46875</v>
      </c>
      <c r="C296" s="144">
        <v>6</v>
      </c>
      <c r="D296" s="247">
        <v>1</v>
      </c>
      <c r="E296" s="146">
        <v>3</v>
      </c>
      <c r="F296" s="146">
        <v>0</v>
      </c>
      <c r="G296" s="146">
        <v>2</v>
      </c>
      <c r="H296" s="146">
        <v>0</v>
      </c>
      <c r="I296" s="146">
        <v>0</v>
      </c>
      <c r="J296" s="146">
        <v>0</v>
      </c>
      <c r="K296" s="146">
        <v>0</v>
      </c>
      <c r="L296" s="146">
        <v>0</v>
      </c>
      <c r="M296" s="146">
        <v>0</v>
      </c>
      <c r="N296" s="146">
        <v>0</v>
      </c>
      <c r="O296" s="248">
        <v>0</v>
      </c>
      <c r="Q296" s="144">
        <v>7</v>
      </c>
      <c r="R296" s="247">
        <v>0</v>
      </c>
      <c r="S296" s="146">
        <v>5</v>
      </c>
      <c r="T296" s="146">
        <v>0</v>
      </c>
      <c r="U296" s="146">
        <v>2</v>
      </c>
      <c r="V296" s="146">
        <v>0</v>
      </c>
      <c r="W296" s="146">
        <v>0</v>
      </c>
      <c r="X296" s="146">
        <v>0</v>
      </c>
      <c r="Y296" s="146">
        <v>0</v>
      </c>
      <c r="Z296" s="146">
        <v>0</v>
      </c>
      <c r="AA296" s="146">
        <v>0</v>
      </c>
      <c r="AB296" s="146">
        <v>0</v>
      </c>
      <c r="AC296" s="248">
        <v>0</v>
      </c>
      <c r="AE296" s="144">
        <v>13</v>
      </c>
      <c r="AF296" s="8">
        <v>1</v>
      </c>
      <c r="AG296" s="8">
        <v>8</v>
      </c>
      <c r="AH296" s="8">
        <v>0</v>
      </c>
      <c r="AI296" s="8">
        <v>4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145">
        <v>0</v>
      </c>
      <c r="AR296" s="10"/>
    </row>
    <row r="297" spans="1:44" x14ac:dyDescent="0.35">
      <c r="A297" s="171">
        <v>2</v>
      </c>
      <c r="B297" s="228">
        <v>0.47916700000000001</v>
      </c>
      <c r="C297" s="144">
        <v>9</v>
      </c>
      <c r="D297" s="247">
        <v>1</v>
      </c>
      <c r="E297" s="146">
        <v>3</v>
      </c>
      <c r="F297" s="146">
        <v>0</v>
      </c>
      <c r="G297" s="146">
        <v>5</v>
      </c>
      <c r="H297" s="146">
        <v>0</v>
      </c>
      <c r="I297" s="146">
        <v>0</v>
      </c>
      <c r="J297" s="146">
        <v>0</v>
      </c>
      <c r="K297" s="146">
        <v>0</v>
      </c>
      <c r="L297" s="146">
        <v>0</v>
      </c>
      <c r="M297" s="146">
        <v>0</v>
      </c>
      <c r="N297" s="146">
        <v>0</v>
      </c>
      <c r="O297" s="248">
        <v>0</v>
      </c>
      <c r="Q297" s="144">
        <v>9</v>
      </c>
      <c r="R297" s="247">
        <v>1</v>
      </c>
      <c r="S297" s="146">
        <v>8</v>
      </c>
      <c r="T297" s="146">
        <v>0</v>
      </c>
      <c r="U297" s="146">
        <v>0</v>
      </c>
      <c r="V297" s="146">
        <v>0</v>
      </c>
      <c r="W297" s="146">
        <v>0</v>
      </c>
      <c r="X297" s="146">
        <v>0</v>
      </c>
      <c r="Y297" s="146">
        <v>0</v>
      </c>
      <c r="Z297" s="146">
        <v>0</v>
      </c>
      <c r="AA297" s="146">
        <v>0</v>
      </c>
      <c r="AB297" s="146">
        <v>0</v>
      </c>
      <c r="AC297" s="248">
        <v>0</v>
      </c>
      <c r="AE297" s="144">
        <v>18</v>
      </c>
      <c r="AF297" s="8">
        <v>2</v>
      </c>
      <c r="AG297" s="8">
        <v>11</v>
      </c>
      <c r="AH297" s="8">
        <v>0</v>
      </c>
      <c r="AI297" s="8">
        <v>5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0</v>
      </c>
      <c r="AP297" s="8">
        <v>0</v>
      </c>
      <c r="AQ297" s="145">
        <v>0</v>
      </c>
      <c r="AR297" s="10"/>
    </row>
    <row r="298" spans="1:44" x14ac:dyDescent="0.35">
      <c r="A298" s="171">
        <v>2</v>
      </c>
      <c r="B298" s="228">
        <v>0.48958299999999999</v>
      </c>
      <c r="C298" s="144">
        <v>9</v>
      </c>
      <c r="D298" s="247">
        <v>0</v>
      </c>
      <c r="E298" s="146">
        <v>4</v>
      </c>
      <c r="F298" s="146">
        <v>0</v>
      </c>
      <c r="G298" s="146">
        <v>5</v>
      </c>
      <c r="H298" s="146">
        <v>0</v>
      </c>
      <c r="I298" s="146">
        <v>0</v>
      </c>
      <c r="J298" s="146">
        <v>0</v>
      </c>
      <c r="K298" s="146">
        <v>0</v>
      </c>
      <c r="L298" s="146">
        <v>0</v>
      </c>
      <c r="M298" s="146">
        <v>0</v>
      </c>
      <c r="N298" s="146">
        <v>0</v>
      </c>
      <c r="O298" s="248">
        <v>0</v>
      </c>
      <c r="Q298" s="144">
        <v>9</v>
      </c>
      <c r="R298" s="247">
        <v>0</v>
      </c>
      <c r="S298" s="146">
        <v>5</v>
      </c>
      <c r="T298" s="146">
        <v>0</v>
      </c>
      <c r="U298" s="146">
        <v>3</v>
      </c>
      <c r="V298" s="146">
        <v>0</v>
      </c>
      <c r="W298" s="146">
        <v>0</v>
      </c>
      <c r="X298" s="146">
        <v>0</v>
      </c>
      <c r="Y298" s="146">
        <v>1</v>
      </c>
      <c r="Z298" s="146">
        <v>0</v>
      </c>
      <c r="AA298" s="146">
        <v>0</v>
      </c>
      <c r="AB298" s="146">
        <v>0</v>
      </c>
      <c r="AC298" s="248">
        <v>0</v>
      </c>
      <c r="AE298" s="144">
        <v>18</v>
      </c>
      <c r="AF298" s="8">
        <v>0</v>
      </c>
      <c r="AG298" s="8">
        <v>9</v>
      </c>
      <c r="AH298" s="8">
        <v>0</v>
      </c>
      <c r="AI298" s="8">
        <v>8</v>
      </c>
      <c r="AJ298" s="8">
        <v>0</v>
      </c>
      <c r="AK298" s="8">
        <v>0</v>
      </c>
      <c r="AL298" s="8">
        <v>0</v>
      </c>
      <c r="AM298" s="8">
        <v>1</v>
      </c>
      <c r="AN298" s="8">
        <v>0</v>
      </c>
      <c r="AO298" s="8">
        <v>0</v>
      </c>
      <c r="AP298" s="8">
        <v>0</v>
      </c>
      <c r="AQ298" s="145">
        <v>0</v>
      </c>
      <c r="AR298" s="10"/>
    </row>
    <row r="299" spans="1:44" x14ac:dyDescent="0.35">
      <c r="A299" s="171">
        <v>2</v>
      </c>
      <c r="B299" s="228">
        <v>0.5</v>
      </c>
      <c r="C299" s="144">
        <v>10</v>
      </c>
      <c r="D299" s="247">
        <v>0</v>
      </c>
      <c r="E299" s="146">
        <v>7</v>
      </c>
      <c r="F299" s="146">
        <v>0</v>
      </c>
      <c r="G299" s="146">
        <v>3</v>
      </c>
      <c r="H299" s="146">
        <v>0</v>
      </c>
      <c r="I299" s="146">
        <v>0</v>
      </c>
      <c r="J299" s="146">
        <v>0</v>
      </c>
      <c r="K299" s="146">
        <v>0</v>
      </c>
      <c r="L299" s="146">
        <v>0</v>
      </c>
      <c r="M299" s="146">
        <v>0</v>
      </c>
      <c r="N299" s="146">
        <v>0</v>
      </c>
      <c r="O299" s="248">
        <v>0</v>
      </c>
      <c r="Q299" s="144">
        <v>15</v>
      </c>
      <c r="R299" s="247">
        <v>1</v>
      </c>
      <c r="S299" s="146">
        <v>11</v>
      </c>
      <c r="T299" s="146">
        <v>1</v>
      </c>
      <c r="U299" s="146">
        <v>2</v>
      </c>
      <c r="V299" s="146">
        <v>0</v>
      </c>
      <c r="W299" s="146">
        <v>0</v>
      </c>
      <c r="X299" s="146">
        <v>0</v>
      </c>
      <c r="Y299" s="146">
        <v>0</v>
      </c>
      <c r="Z299" s="146">
        <v>0</v>
      </c>
      <c r="AA299" s="146">
        <v>0</v>
      </c>
      <c r="AB299" s="146">
        <v>0</v>
      </c>
      <c r="AC299" s="248">
        <v>0</v>
      </c>
      <c r="AE299" s="144">
        <v>25</v>
      </c>
      <c r="AF299" s="146">
        <v>1</v>
      </c>
      <c r="AG299" s="8">
        <v>18</v>
      </c>
      <c r="AH299" s="8">
        <v>1</v>
      </c>
      <c r="AI299" s="8">
        <v>5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145">
        <v>0</v>
      </c>
      <c r="AR299" s="10"/>
    </row>
    <row r="300" spans="1:44" x14ac:dyDescent="0.35">
      <c r="A300" s="171">
        <v>2</v>
      </c>
      <c r="B300" s="228">
        <v>0.51041700000000001</v>
      </c>
      <c r="C300" s="144">
        <v>13</v>
      </c>
      <c r="D300" s="247">
        <v>0</v>
      </c>
      <c r="E300" s="146">
        <v>9</v>
      </c>
      <c r="F300" s="146">
        <v>0</v>
      </c>
      <c r="G300" s="146">
        <v>4</v>
      </c>
      <c r="H300" s="146">
        <v>0</v>
      </c>
      <c r="I300" s="146">
        <v>0</v>
      </c>
      <c r="J300" s="146">
        <v>0</v>
      </c>
      <c r="K300" s="146">
        <v>0</v>
      </c>
      <c r="L300" s="146">
        <v>0</v>
      </c>
      <c r="M300" s="146">
        <v>0</v>
      </c>
      <c r="N300" s="146">
        <v>0</v>
      </c>
      <c r="O300" s="248">
        <v>0</v>
      </c>
      <c r="Q300" s="144">
        <v>2</v>
      </c>
      <c r="R300" s="247">
        <v>0</v>
      </c>
      <c r="S300" s="146">
        <v>1</v>
      </c>
      <c r="T300" s="146">
        <v>0</v>
      </c>
      <c r="U300" s="146">
        <v>1</v>
      </c>
      <c r="V300" s="146">
        <v>0</v>
      </c>
      <c r="W300" s="146">
        <v>0</v>
      </c>
      <c r="X300" s="146">
        <v>0</v>
      </c>
      <c r="Y300" s="146">
        <v>0</v>
      </c>
      <c r="Z300" s="146">
        <v>0</v>
      </c>
      <c r="AA300" s="146">
        <v>0</v>
      </c>
      <c r="AB300" s="146">
        <v>0</v>
      </c>
      <c r="AC300" s="248">
        <v>0</v>
      </c>
      <c r="AE300" s="144">
        <v>15</v>
      </c>
      <c r="AF300" s="8">
        <v>0</v>
      </c>
      <c r="AG300" s="8">
        <v>10</v>
      </c>
      <c r="AH300" s="8">
        <v>0</v>
      </c>
      <c r="AI300" s="8">
        <v>5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0</v>
      </c>
      <c r="AP300" s="8">
        <v>0</v>
      </c>
      <c r="AQ300" s="145">
        <v>0</v>
      </c>
      <c r="AR300" s="10"/>
    </row>
    <row r="301" spans="1:44" x14ac:dyDescent="0.35">
      <c r="A301" s="171">
        <v>2</v>
      </c>
      <c r="B301" s="228">
        <v>0.52083299999999999</v>
      </c>
      <c r="C301" s="144">
        <v>5</v>
      </c>
      <c r="D301" s="247">
        <v>1</v>
      </c>
      <c r="E301" s="146">
        <v>1</v>
      </c>
      <c r="F301" s="146">
        <v>0</v>
      </c>
      <c r="G301" s="146">
        <v>3</v>
      </c>
      <c r="H301" s="146">
        <v>0</v>
      </c>
      <c r="I301" s="146">
        <v>0</v>
      </c>
      <c r="J301" s="146">
        <v>0</v>
      </c>
      <c r="K301" s="146">
        <v>0</v>
      </c>
      <c r="L301" s="146">
        <v>0</v>
      </c>
      <c r="M301" s="146">
        <v>0</v>
      </c>
      <c r="N301" s="146">
        <v>0</v>
      </c>
      <c r="O301" s="248">
        <v>0</v>
      </c>
      <c r="Q301" s="144">
        <v>8</v>
      </c>
      <c r="R301" s="247">
        <v>0</v>
      </c>
      <c r="S301" s="146">
        <v>7</v>
      </c>
      <c r="T301" s="146">
        <v>0</v>
      </c>
      <c r="U301" s="146">
        <v>1</v>
      </c>
      <c r="V301" s="146">
        <v>0</v>
      </c>
      <c r="W301" s="146">
        <v>0</v>
      </c>
      <c r="X301" s="146">
        <v>0</v>
      </c>
      <c r="Y301" s="146">
        <v>0</v>
      </c>
      <c r="Z301" s="146">
        <v>0</v>
      </c>
      <c r="AA301" s="146">
        <v>0</v>
      </c>
      <c r="AB301" s="146">
        <v>0</v>
      </c>
      <c r="AC301" s="248">
        <v>0</v>
      </c>
      <c r="AE301" s="144">
        <v>13</v>
      </c>
      <c r="AF301" s="8">
        <v>1</v>
      </c>
      <c r="AG301" s="8">
        <v>8</v>
      </c>
      <c r="AH301" s="8">
        <v>0</v>
      </c>
      <c r="AI301" s="8">
        <v>4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0</v>
      </c>
      <c r="AP301" s="8">
        <v>0</v>
      </c>
      <c r="AQ301" s="145">
        <v>0</v>
      </c>
      <c r="AR301" s="10"/>
    </row>
    <row r="302" spans="1:44" x14ac:dyDescent="0.35">
      <c r="A302" s="171">
        <v>2</v>
      </c>
      <c r="B302" s="228">
        <v>0.53125</v>
      </c>
      <c r="C302" s="144">
        <v>8</v>
      </c>
      <c r="D302" s="247">
        <v>0</v>
      </c>
      <c r="E302" s="146">
        <v>8</v>
      </c>
      <c r="F302" s="146">
        <v>0</v>
      </c>
      <c r="G302" s="146">
        <v>0</v>
      </c>
      <c r="H302" s="146">
        <v>0</v>
      </c>
      <c r="I302" s="146">
        <v>0</v>
      </c>
      <c r="J302" s="146">
        <v>0</v>
      </c>
      <c r="K302" s="146">
        <v>0</v>
      </c>
      <c r="L302" s="146">
        <v>0</v>
      </c>
      <c r="M302" s="146">
        <v>0</v>
      </c>
      <c r="N302" s="146">
        <v>0</v>
      </c>
      <c r="O302" s="248">
        <v>0</v>
      </c>
      <c r="Q302" s="144">
        <v>8</v>
      </c>
      <c r="R302" s="247">
        <v>0</v>
      </c>
      <c r="S302" s="146">
        <v>6</v>
      </c>
      <c r="T302" s="146">
        <v>0</v>
      </c>
      <c r="U302" s="146">
        <v>2</v>
      </c>
      <c r="V302" s="146">
        <v>0</v>
      </c>
      <c r="W302" s="146">
        <v>0</v>
      </c>
      <c r="X302" s="146">
        <v>0</v>
      </c>
      <c r="Y302" s="146">
        <v>0</v>
      </c>
      <c r="Z302" s="146">
        <v>0</v>
      </c>
      <c r="AA302" s="146">
        <v>0</v>
      </c>
      <c r="AB302" s="146">
        <v>0</v>
      </c>
      <c r="AC302" s="248">
        <v>0</v>
      </c>
      <c r="AE302" s="144">
        <v>16</v>
      </c>
      <c r="AF302" s="8">
        <v>0</v>
      </c>
      <c r="AG302" s="8">
        <v>14</v>
      </c>
      <c r="AH302" s="8">
        <v>0</v>
      </c>
      <c r="AI302" s="8">
        <v>2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145">
        <v>0</v>
      </c>
      <c r="AR302" s="10"/>
    </row>
    <row r="303" spans="1:44" x14ac:dyDescent="0.35">
      <c r="A303" s="171">
        <v>2</v>
      </c>
      <c r="B303" s="228">
        <v>0.54166700000000001</v>
      </c>
      <c r="C303" s="144">
        <v>4</v>
      </c>
      <c r="D303" s="247">
        <v>0</v>
      </c>
      <c r="E303" s="146">
        <v>3</v>
      </c>
      <c r="F303" s="146">
        <v>0</v>
      </c>
      <c r="G303" s="146">
        <v>1</v>
      </c>
      <c r="H303" s="146">
        <v>0</v>
      </c>
      <c r="I303" s="146">
        <v>0</v>
      </c>
      <c r="J303" s="146">
        <v>0</v>
      </c>
      <c r="K303" s="146">
        <v>0</v>
      </c>
      <c r="L303" s="146">
        <v>0</v>
      </c>
      <c r="M303" s="146">
        <v>0</v>
      </c>
      <c r="N303" s="146">
        <v>0</v>
      </c>
      <c r="O303" s="248">
        <v>0</v>
      </c>
      <c r="Q303" s="144">
        <v>10</v>
      </c>
      <c r="R303" s="247">
        <v>1</v>
      </c>
      <c r="S303" s="146">
        <v>9</v>
      </c>
      <c r="T303" s="146">
        <v>0</v>
      </c>
      <c r="U303" s="146">
        <v>0</v>
      </c>
      <c r="V303" s="146">
        <v>0</v>
      </c>
      <c r="W303" s="146">
        <v>0</v>
      </c>
      <c r="X303" s="146">
        <v>0</v>
      </c>
      <c r="Y303" s="146">
        <v>0</v>
      </c>
      <c r="Z303" s="146">
        <v>0</v>
      </c>
      <c r="AA303" s="146">
        <v>0</v>
      </c>
      <c r="AB303" s="146">
        <v>0</v>
      </c>
      <c r="AC303" s="248">
        <v>0</v>
      </c>
      <c r="AE303" s="144">
        <v>14</v>
      </c>
      <c r="AF303" s="8">
        <v>1</v>
      </c>
      <c r="AG303" s="8">
        <v>12</v>
      </c>
      <c r="AH303" s="8">
        <v>0</v>
      </c>
      <c r="AI303" s="8">
        <v>1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145">
        <v>0</v>
      </c>
      <c r="AR303" s="10"/>
    </row>
    <row r="304" spans="1:44" x14ac:dyDescent="0.35">
      <c r="A304" s="171">
        <v>2</v>
      </c>
      <c r="B304" s="228">
        <v>0.55208299999999999</v>
      </c>
      <c r="C304" s="144">
        <v>6</v>
      </c>
      <c r="D304" s="247">
        <v>0</v>
      </c>
      <c r="E304" s="146">
        <v>4</v>
      </c>
      <c r="F304" s="146">
        <v>0</v>
      </c>
      <c r="G304" s="146">
        <v>2</v>
      </c>
      <c r="H304" s="146">
        <v>0</v>
      </c>
      <c r="I304" s="146">
        <v>0</v>
      </c>
      <c r="J304" s="146">
        <v>0</v>
      </c>
      <c r="K304" s="146">
        <v>0</v>
      </c>
      <c r="L304" s="146">
        <v>0</v>
      </c>
      <c r="M304" s="146">
        <v>0</v>
      </c>
      <c r="N304" s="146">
        <v>0</v>
      </c>
      <c r="O304" s="248">
        <v>0</v>
      </c>
      <c r="Q304" s="144">
        <v>5</v>
      </c>
      <c r="R304" s="247">
        <v>0</v>
      </c>
      <c r="S304" s="146">
        <v>4</v>
      </c>
      <c r="T304" s="146">
        <v>0</v>
      </c>
      <c r="U304" s="146">
        <v>1</v>
      </c>
      <c r="V304" s="146">
        <v>0</v>
      </c>
      <c r="W304" s="146">
        <v>0</v>
      </c>
      <c r="X304" s="146">
        <v>0</v>
      </c>
      <c r="Y304" s="146">
        <v>0</v>
      </c>
      <c r="Z304" s="146">
        <v>0</v>
      </c>
      <c r="AA304" s="146">
        <v>0</v>
      </c>
      <c r="AB304" s="146">
        <v>0</v>
      </c>
      <c r="AC304" s="248">
        <v>0</v>
      </c>
      <c r="AE304" s="144">
        <v>11</v>
      </c>
      <c r="AF304" s="8">
        <v>0</v>
      </c>
      <c r="AG304" s="8">
        <v>8</v>
      </c>
      <c r="AH304" s="8">
        <v>0</v>
      </c>
      <c r="AI304" s="8">
        <v>3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145">
        <v>0</v>
      </c>
      <c r="AR304" s="10"/>
    </row>
    <row r="305" spans="1:44" x14ac:dyDescent="0.35">
      <c r="A305" s="171">
        <v>2</v>
      </c>
      <c r="B305" s="228">
        <v>0.5625</v>
      </c>
      <c r="C305" s="144">
        <v>5</v>
      </c>
      <c r="D305" s="247">
        <v>1</v>
      </c>
      <c r="E305" s="146">
        <v>2</v>
      </c>
      <c r="F305" s="146">
        <v>0</v>
      </c>
      <c r="G305" s="146">
        <v>2</v>
      </c>
      <c r="H305" s="146">
        <v>0</v>
      </c>
      <c r="I305" s="146">
        <v>0</v>
      </c>
      <c r="J305" s="146">
        <v>0</v>
      </c>
      <c r="K305" s="146">
        <v>0</v>
      </c>
      <c r="L305" s="146">
        <v>0</v>
      </c>
      <c r="M305" s="146">
        <v>0</v>
      </c>
      <c r="N305" s="146">
        <v>0</v>
      </c>
      <c r="O305" s="248">
        <v>0</v>
      </c>
      <c r="Q305" s="144">
        <v>1</v>
      </c>
      <c r="R305" s="247">
        <v>0</v>
      </c>
      <c r="S305" s="146">
        <v>1</v>
      </c>
      <c r="T305" s="146">
        <v>0</v>
      </c>
      <c r="U305" s="146">
        <v>0</v>
      </c>
      <c r="V305" s="146">
        <v>0</v>
      </c>
      <c r="W305" s="146">
        <v>0</v>
      </c>
      <c r="X305" s="146">
        <v>0</v>
      </c>
      <c r="Y305" s="146">
        <v>0</v>
      </c>
      <c r="Z305" s="146">
        <v>0</v>
      </c>
      <c r="AA305" s="146">
        <v>0</v>
      </c>
      <c r="AB305" s="146">
        <v>0</v>
      </c>
      <c r="AC305" s="248">
        <v>0</v>
      </c>
      <c r="AE305" s="144">
        <v>6</v>
      </c>
      <c r="AF305" s="8">
        <v>1</v>
      </c>
      <c r="AG305" s="8">
        <v>3</v>
      </c>
      <c r="AH305" s="8">
        <v>0</v>
      </c>
      <c r="AI305" s="8">
        <v>2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0</v>
      </c>
      <c r="AP305" s="8">
        <v>0</v>
      </c>
      <c r="AQ305" s="145">
        <v>0</v>
      </c>
      <c r="AR305" s="10"/>
    </row>
    <row r="306" spans="1:44" x14ac:dyDescent="0.35">
      <c r="A306" s="171">
        <v>2</v>
      </c>
      <c r="B306" s="228">
        <v>0.57291700000000001</v>
      </c>
      <c r="C306" s="144">
        <v>13</v>
      </c>
      <c r="D306" s="247">
        <v>1</v>
      </c>
      <c r="E306" s="146">
        <v>10</v>
      </c>
      <c r="F306" s="146">
        <v>0</v>
      </c>
      <c r="G306" s="146">
        <v>2</v>
      </c>
      <c r="H306" s="146">
        <v>0</v>
      </c>
      <c r="I306" s="146">
        <v>0</v>
      </c>
      <c r="J306" s="146">
        <v>0</v>
      </c>
      <c r="K306" s="146">
        <v>0</v>
      </c>
      <c r="L306" s="146">
        <v>0</v>
      </c>
      <c r="M306" s="146">
        <v>0</v>
      </c>
      <c r="N306" s="146">
        <v>0</v>
      </c>
      <c r="O306" s="248">
        <v>0</v>
      </c>
      <c r="Q306" s="144">
        <v>6</v>
      </c>
      <c r="R306" s="247">
        <v>1</v>
      </c>
      <c r="S306" s="146">
        <v>5</v>
      </c>
      <c r="T306" s="146">
        <v>0</v>
      </c>
      <c r="U306" s="146">
        <v>0</v>
      </c>
      <c r="V306" s="146">
        <v>0</v>
      </c>
      <c r="W306" s="146">
        <v>0</v>
      </c>
      <c r="X306" s="146">
        <v>0</v>
      </c>
      <c r="Y306" s="146">
        <v>0</v>
      </c>
      <c r="Z306" s="146">
        <v>0</v>
      </c>
      <c r="AA306" s="146">
        <v>0</v>
      </c>
      <c r="AB306" s="146">
        <v>0</v>
      </c>
      <c r="AC306" s="248">
        <v>0</v>
      </c>
      <c r="AE306" s="144">
        <v>19</v>
      </c>
      <c r="AF306" s="8">
        <v>2</v>
      </c>
      <c r="AG306" s="8">
        <v>15</v>
      </c>
      <c r="AH306" s="8">
        <v>0</v>
      </c>
      <c r="AI306" s="8">
        <v>2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145">
        <v>0</v>
      </c>
      <c r="AR306" s="10"/>
    </row>
    <row r="307" spans="1:44" x14ac:dyDescent="0.35">
      <c r="A307" s="171">
        <v>2</v>
      </c>
      <c r="B307" s="228">
        <v>0.58333299999999999</v>
      </c>
      <c r="C307" s="144">
        <v>12</v>
      </c>
      <c r="D307" s="247">
        <v>1</v>
      </c>
      <c r="E307" s="146">
        <v>9</v>
      </c>
      <c r="F307" s="146">
        <v>0</v>
      </c>
      <c r="G307" s="146">
        <v>2</v>
      </c>
      <c r="H307" s="146">
        <v>0</v>
      </c>
      <c r="I307" s="146">
        <v>0</v>
      </c>
      <c r="J307" s="146">
        <v>0</v>
      </c>
      <c r="K307" s="146">
        <v>0</v>
      </c>
      <c r="L307" s="146">
        <v>0</v>
      </c>
      <c r="M307" s="146">
        <v>0</v>
      </c>
      <c r="N307" s="146">
        <v>0</v>
      </c>
      <c r="O307" s="248">
        <v>0</v>
      </c>
      <c r="Q307" s="144">
        <v>13</v>
      </c>
      <c r="R307" s="247">
        <v>0</v>
      </c>
      <c r="S307" s="146">
        <v>9</v>
      </c>
      <c r="T307" s="146">
        <v>0</v>
      </c>
      <c r="U307" s="146">
        <v>4</v>
      </c>
      <c r="V307" s="146">
        <v>0</v>
      </c>
      <c r="W307" s="146">
        <v>0</v>
      </c>
      <c r="X307" s="146">
        <v>0</v>
      </c>
      <c r="Y307" s="146">
        <v>0</v>
      </c>
      <c r="Z307" s="146">
        <v>0</v>
      </c>
      <c r="AA307" s="146">
        <v>0</v>
      </c>
      <c r="AB307" s="146">
        <v>0</v>
      </c>
      <c r="AC307" s="248">
        <v>0</v>
      </c>
      <c r="AE307" s="144">
        <v>25</v>
      </c>
      <c r="AF307" s="8">
        <v>1</v>
      </c>
      <c r="AG307" s="8">
        <v>18</v>
      </c>
      <c r="AH307" s="8">
        <v>0</v>
      </c>
      <c r="AI307" s="8">
        <v>6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0</v>
      </c>
      <c r="AP307" s="8">
        <v>0</v>
      </c>
      <c r="AQ307" s="145">
        <v>0</v>
      </c>
      <c r="AR307" s="10"/>
    </row>
    <row r="308" spans="1:44" x14ac:dyDescent="0.35">
      <c r="A308" s="171">
        <v>2</v>
      </c>
      <c r="B308" s="228">
        <v>0.59375</v>
      </c>
      <c r="C308" s="144">
        <v>6</v>
      </c>
      <c r="D308" s="247">
        <v>0</v>
      </c>
      <c r="E308" s="146">
        <v>2</v>
      </c>
      <c r="F308" s="146">
        <v>0</v>
      </c>
      <c r="G308" s="146">
        <v>4</v>
      </c>
      <c r="H308" s="146">
        <v>0</v>
      </c>
      <c r="I308" s="146">
        <v>0</v>
      </c>
      <c r="J308" s="146">
        <v>0</v>
      </c>
      <c r="K308" s="146">
        <v>0</v>
      </c>
      <c r="L308" s="146">
        <v>0</v>
      </c>
      <c r="M308" s="146">
        <v>0</v>
      </c>
      <c r="N308" s="146">
        <v>0</v>
      </c>
      <c r="O308" s="248">
        <v>0</v>
      </c>
      <c r="Q308" s="144">
        <v>6</v>
      </c>
      <c r="R308" s="247">
        <v>1</v>
      </c>
      <c r="S308" s="146">
        <v>5</v>
      </c>
      <c r="T308" s="146">
        <v>0</v>
      </c>
      <c r="U308" s="146">
        <v>0</v>
      </c>
      <c r="V308" s="146">
        <v>0</v>
      </c>
      <c r="W308" s="146">
        <v>0</v>
      </c>
      <c r="X308" s="146">
        <v>0</v>
      </c>
      <c r="Y308" s="146">
        <v>0</v>
      </c>
      <c r="Z308" s="146">
        <v>0</v>
      </c>
      <c r="AA308" s="146">
        <v>0</v>
      </c>
      <c r="AB308" s="146">
        <v>0</v>
      </c>
      <c r="AC308" s="248">
        <v>0</v>
      </c>
      <c r="AE308" s="144">
        <v>12</v>
      </c>
      <c r="AF308" s="8">
        <v>1</v>
      </c>
      <c r="AG308" s="8">
        <v>7</v>
      </c>
      <c r="AH308" s="8">
        <v>0</v>
      </c>
      <c r="AI308" s="8">
        <v>4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0</v>
      </c>
      <c r="AP308" s="8">
        <v>0</v>
      </c>
      <c r="AQ308" s="145">
        <v>0</v>
      </c>
      <c r="AR308" s="10"/>
    </row>
    <row r="309" spans="1:44" x14ac:dyDescent="0.35">
      <c r="A309" s="171">
        <v>2</v>
      </c>
      <c r="B309" s="228">
        <v>0.60416700000000001</v>
      </c>
      <c r="C309" s="144">
        <v>9</v>
      </c>
      <c r="D309" s="247">
        <v>0</v>
      </c>
      <c r="E309" s="146">
        <v>6</v>
      </c>
      <c r="F309" s="146">
        <v>0</v>
      </c>
      <c r="G309" s="146">
        <v>3</v>
      </c>
      <c r="H309" s="146">
        <v>0</v>
      </c>
      <c r="I309" s="146">
        <v>0</v>
      </c>
      <c r="J309" s="146">
        <v>0</v>
      </c>
      <c r="K309" s="146">
        <v>0</v>
      </c>
      <c r="L309" s="146">
        <v>0</v>
      </c>
      <c r="M309" s="146">
        <v>0</v>
      </c>
      <c r="N309" s="146">
        <v>0</v>
      </c>
      <c r="O309" s="248">
        <v>0</v>
      </c>
      <c r="Q309" s="144">
        <v>4</v>
      </c>
      <c r="R309" s="247">
        <v>0</v>
      </c>
      <c r="S309" s="146">
        <v>3</v>
      </c>
      <c r="T309" s="146">
        <v>0</v>
      </c>
      <c r="U309" s="146">
        <v>1</v>
      </c>
      <c r="V309" s="146">
        <v>0</v>
      </c>
      <c r="W309" s="146">
        <v>0</v>
      </c>
      <c r="X309" s="146">
        <v>0</v>
      </c>
      <c r="Y309" s="146">
        <v>0</v>
      </c>
      <c r="Z309" s="146">
        <v>0</v>
      </c>
      <c r="AA309" s="146">
        <v>0</v>
      </c>
      <c r="AB309" s="146">
        <v>0</v>
      </c>
      <c r="AC309" s="248">
        <v>0</v>
      </c>
      <c r="AE309" s="144">
        <v>13</v>
      </c>
      <c r="AF309" s="8">
        <v>0</v>
      </c>
      <c r="AG309" s="8">
        <v>9</v>
      </c>
      <c r="AH309" s="8">
        <v>0</v>
      </c>
      <c r="AI309" s="8">
        <v>4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0</v>
      </c>
      <c r="AQ309" s="145">
        <v>0</v>
      </c>
      <c r="AR309" s="10"/>
    </row>
    <row r="310" spans="1:44" x14ac:dyDescent="0.35">
      <c r="A310" s="171">
        <v>2</v>
      </c>
      <c r="B310" s="228">
        <v>0.61458299999999999</v>
      </c>
      <c r="C310" s="144">
        <v>10</v>
      </c>
      <c r="D310" s="247">
        <v>0</v>
      </c>
      <c r="E310" s="146">
        <v>5</v>
      </c>
      <c r="F310" s="146">
        <v>0</v>
      </c>
      <c r="G310" s="146">
        <v>5</v>
      </c>
      <c r="H310" s="146">
        <v>0</v>
      </c>
      <c r="I310" s="146">
        <v>0</v>
      </c>
      <c r="J310" s="146">
        <v>0</v>
      </c>
      <c r="K310" s="146">
        <v>0</v>
      </c>
      <c r="L310" s="146">
        <v>0</v>
      </c>
      <c r="M310" s="146">
        <v>0</v>
      </c>
      <c r="N310" s="146">
        <v>0</v>
      </c>
      <c r="O310" s="248">
        <v>0</v>
      </c>
      <c r="Q310" s="144">
        <v>8</v>
      </c>
      <c r="R310" s="247">
        <v>0</v>
      </c>
      <c r="S310" s="146">
        <v>7</v>
      </c>
      <c r="T310" s="146">
        <v>0</v>
      </c>
      <c r="U310" s="146">
        <v>1</v>
      </c>
      <c r="V310" s="146">
        <v>0</v>
      </c>
      <c r="W310" s="146">
        <v>0</v>
      </c>
      <c r="X310" s="146">
        <v>0</v>
      </c>
      <c r="Y310" s="146">
        <v>0</v>
      </c>
      <c r="Z310" s="146">
        <v>0</v>
      </c>
      <c r="AA310" s="146">
        <v>0</v>
      </c>
      <c r="AB310" s="146">
        <v>0</v>
      </c>
      <c r="AC310" s="248">
        <v>0</v>
      </c>
      <c r="AE310" s="144">
        <v>18</v>
      </c>
      <c r="AF310" s="8">
        <v>0</v>
      </c>
      <c r="AG310" s="8">
        <v>12</v>
      </c>
      <c r="AH310" s="8">
        <v>0</v>
      </c>
      <c r="AI310" s="8">
        <v>6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</v>
      </c>
      <c r="AQ310" s="145">
        <v>0</v>
      </c>
      <c r="AR310" s="10"/>
    </row>
    <row r="311" spans="1:44" x14ac:dyDescent="0.35">
      <c r="A311" s="171">
        <v>2</v>
      </c>
      <c r="B311" s="228">
        <v>0.625</v>
      </c>
      <c r="C311" s="144">
        <v>7</v>
      </c>
      <c r="D311" s="247">
        <v>0</v>
      </c>
      <c r="E311" s="146">
        <v>3</v>
      </c>
      <c r="F311" s="146">
        <v>1</v>
      </c>
      <c r="G311" s="146">
        <v>3</v>
      </c>
      <c r="H311" s="146">
        <v>0</v>
      </c>
      <c r="I311" s="146">
        <v>0</v>
      </c>
      <c r="J311" s="146">
        <v>0</v>
      </c>
      <c r="K311" s="146">
        <v>0</v>
      </c>
      <c r="L311" s="146">
        <v>0</v>
      </c>
      <c r="M311" s="146">
        <v>0</v>
      </c>
      <c r="N311" s="146">
        <v>0</v>
      </c>
      <c r="O311" s="248">
        <v>0</v>
      </c>
      <c r="Q311" s="144">
        <v>10</v>
      </c>
      <c r="R311" s="247">
        <v>0</v>
      </c>
      <c r="S311" s="146">
        <v>9</v>
      </c>
      <c r="T311" s="146">
        <v>0</v>
      </c>
      <c r="U311" s="146">
        <v>1</v>
      </c>
      <c r="V311" s="146">
        <v>0</v>
      </c>
      <c r="W311" s="146">
        <v>0</v>
      </c>
      <c r="X311" s="146">
        <v>0</v>
      </c>
      <c r="Y311" s="146">
        <v>0</v>
      </c>
      <c r="Z311" s="146">
        <v>0</v>
      </c>
      <c r="AA311" s="146">
        <v>0</v>
      </c>
      <c r="AB311" s="146">
        <v>0</v>
      </c>
      <c r="AC311" s="248">
        <v>0</v>
      </c>
      <c r="AE311" s="144">
        <v>17</v>
      </c>
      <c r="AF311" s="8">
        <v>0</v>
      </c>
      <c r="AG311" s="8">
        <v>12</v>
      </c>
      <c r="AH311" s="8">
        <v>1</v>
      </c>
      <c r="AI311" s="8">
        <v>4</v>
      </c>
      <c r="AJ311" s="8">
        <v>0</v>
      </c>
      <c r="AK311" s="8">
        <v>0</v>
      </c>
      <c r="AL311" s="8">
        <v>0</v>
      </c>
      <c r="AM311" s="8">
        <v>0</v>
      </c>
      <c r="AN311" s="8">
        <v>0</v>
      </c>
      <c r="AO311" s="8">
        <v>0</v>
      </c>
      <c r="AP311" s="8">
        <v>0</v>
      </c>
      <c r="AQ311" s="145">
        <v>0</v>
      </c>
      <c r="AR311" s="10"/>
    </row>
    <row r="312" spans="1:44" x14ac:dyDescent="0.35">
      <c r="A312" s="171">
        <v>2</v>
      </c>
      <c r="B312" s="228">
        <v>0.63541700000000001</v>
      </c>
      <c r="C312" s="144">
        <v>4</v>
      </c>
      <c r="D312" s="247">
        <v>0</v>
      </c>
      <c r="E312" s="146">
        <v>4</v>
      </c>
      <c r="F312" s="146">
        <v>0</v>
      </c>
      <c r="G312" s="146">
        <v>0</v>
      </c>
      <c r="H312" s="146">
        <v>0</v>
      </c>
      <c r="I312" s="146">
        <v>0</v>
      </c>
      <c r="J312" s="146">
        <v>0</v>
      </c>
      <c r="K312" s="146">
        <v>0</v>
      </c>
      <c r="L312" s="146">
        <v>0</v>
      </c>
      <c r="M312" s="146">
        <v>0</v>
      </c>
      <c r="N312" s="146">
        <v>0</v>
      </c>
      <c r="O312" s="248">
        <v>0</v>
      </c>
      <c r="Q312" s="144">
        <v>9</v>
      </c>
      <c r="R312" s="247">
        <v>0</v>
      </c>
      <c r="S312" s="146">
        <v>6</v>
      </c>
      <c r="T312" s="146">
        <v>0</v>
      </c>
      <c r="U312" s="146">
        <v>3</v>
      </c>
      <c r="V312" s="146">
        <v>0</v>
      </c>
      <c r="W312" s="146">
        <v>0</v>
      </c>
      <c r="X312" s="146">
        <v>0</v>
      </c>
      <c r="Y312" s="146">
        <v>0</v>
      </c>
      <c r="Z312" s="146">
        <v>0</v>
      </c>
      <c r="AA312" s="146">
        <v>0</v>
      </c>
      <c r="AB312" s="146">
        <v>0</v>
      </c>
      <c r="AC312" s="248">
        <v>0</v>
      </c>
      <c r="AE312" s="144">
        <v>13</v>
      </c>
      <c r="AF312" s="8">
        <v>0</v>
      </c>
      <c r="AG312" s="8">
        <v>10</v>
      </c>
      <c r="AH312" s="8">
        <v>0</v>
      </c>
      <c r="AI312" s="8">
        <v>3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145">
        <v>0</v>
      </c>
      <c r="AR312" s="10"/>
    </row>
    <row r="313" spans="1:44" x14ac:dyDescent="0.35">
      <c r="A313" s="171">
        <v>2</v>
      </c>
      <c r="B313" s="228">
        <v>0.64583299999999999</v>
      </c>
      <c r="C313" s="144">
        <v>4</v>
      </c>
      <c r="D313" s="247">
        <v>0</v>
      </c>
      <c r="E313" s="146">
        <v>3</v>
      </c>
      <c r="F313" s="146">
        <v>0</v>
      </c>
      <c r="G313" s="146">
        <v>1</v>
      </c>
      <c r="H313" s="146">
        <v>0</v>
      </c>
      <c r="I313" s="146">
        <v>0</v>
      </c>
      <c r="J313" s="146">
        <v>0</v>
      </c>
      <c r="K313" s="146">
        <v>0</v>
      </c>
      <c r="L313" s="146">
        <v>0</v>
      </c>
      <c r="M313" s="146">
        <v>0</v>
      </c>
      <c r="N313" s="146">
        <v>0</v>
      </c>
      <c r="O313" s="248">
        <v>0</v>
      </c>
      <c r="Q313" s="144">
        <v>7</v>
      </c>
      <c r="R313" s="247">
        <v>0</v>
      </c>
      <c r="S313" s="146">
        <v>7</v>
      </c>
      <c r="T313" s="146">
        <v>0</v>
      </c>
      <c r="U313" s="146">
        <v>0</v>
      </c>
      <c r="V313" s="146">
        <v>0</v>
      </c>
      <c r="W313" s="146">
        <v>0</v>
      </c>
      <c r="X313" s="146">
        <v>0</v>
      </c>
      <c r="Y313" s="146">
        <v>0</v>
      </c>
      <c r="Z313" s="146">
        <v>0</v>
      </c>
      <c r="AA313" s="146">
        <v>0</v>
      </c>
      <c r="AB313" s="146">
        <v>0</v>
      </c>
      <c r="AC313" s="248">
        <v>0</v>
      </c>
      <c r="AE313" s="144">
        <v>11</v>
      </c>
      <c r="AF313" s="8">
        <v>0</v>
      </c>
      <c r="AG313" s="8">
        <v>10</v>
      </c>
      <c r="AH313" s="8">
        <v>0</v>
      </c>
      <c r="AI313" s="8">
        <v>1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145">
        <v>0</v>
      </c>
      <c r="AR313" s="10"/>
    </row>
    <row r="314" spans="1:44" x14ac:dyDescent="0.35">
      <c r="A314" s="171">
        <v>2</v>
      </c>
      <c r="B314" s="228">
        <v>0.65625</v>
      </c>
      <c r="C314" s="144">
        <v>4</v>
      </c>
      <c r="D314" s="247">
        <v>0</v>
      </c>
      <c r="E314" s="146">
        <v>3</v>
      </c>
      <c r="F314" s="146">
        <v>0</v>
      </c>
      <c r="G314" s="146">
        <v>1</v>
      </c>
      <c r="H314" s="146">
        <v>0</v>
      </c>
      <c r="I314" s="146">
        <v>0</v>
      </c>
      <c r="J314" s="146">
        <v>0</v>
      </c>
      <c r="K314" s="146">
        <v>0</v>
      </c>
      <c r="L314" s="146">
        <v>0</v>
      </c>
      <c r="M314" s="146">
        <v>0</v>
      </c>
      <c r="N314" s="146">
        <v>0</v>
      </c>
      <c r="O314" s="248">
        <v>0</v>
      </c>
      <c r="Q314" s="144">
        <v>5</v>
      </c>
      <c r="R314" s="247">
        <v>2</v>
      </c>
      <c r="S314" s="146">
        <v>2</v>
      </c>
      <c r="T314" s="146">
        <v>0</v>
      </c>
      <c r="U314" s="146">
        <v>1</v>
      </c>
      <c r="V314" s="146">
        <v>0</v>
      </c>
      <c r="W314" s="146">
        <v>0</v>
      </c>
      <c r="X314" s="146">
        <v>0</v>
      </c>
      <c r="Y314" s="146">
        <v>0</v>
      </c>
      <c r="Z314" s="146">
        <v>0</v>
      </c>
      <c r="AA314" s="146">
        <v>0</v>
      </c>
      <c r="AB314" s="146">
        <v>0</v>
      </c>
      <c r="AC314" s="248">
        <v>0</v>
      </c>
      <c r="AE314" s="144">
        <v>9</v>
      </c>
      <c r="AF314" s="8">
        <v>2</v>
      </c>
      <c r="AG314" s="8">
        <v>5</v>
      </c>
      <c r="AH314" s="8">
        <v>0</v>
      </c>
      <c r="AI314" s="8">
        <v>2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</v>
      </c>
      <c r="AQ314" s="145">
        <v>0</v>
      </c>
      <c r="AR314" s="10"/>
    </row>
    <row r="315" spans="1:44" x14ac:dyDescent="0.35">
      <c r="A315" s="171">
        <v>2</v>
      </c>
      <c r="B315" s="228">
        <v>0.66666700000000001</v>
      </c>
      <c r="C315" s="144">
        <v>9</v>
      </c>
      <c r="D315" s="247">
        <v>0</v>
      </c>
      <c r="E315" s="146">
        <v>6</v>
      </c>
      <c r="F315" s="146">
        <v>1</v>
      </c>
      <c r="G315" s="146">
        <v>2</v>
      </c>
      <c r="H315" s="146">
        <v>0</v>
      </c>
      <c r="I315" s="146">
        <v>0</v>
      </c>
      <c r="J315" s="146">
        <v>0</v>
      </c>
      <c r="K315" s="146">
        <v>0</v>
      </c>
      <c r="L315" s="146">
        <v>0</v>
      </c>
      <c r="M315" s="146">
        <v>0</v>
      </c>
      <c r="N315" s="146">
        <v>0</v>
      </c>
      <c r="O315" s="248">
        <v>0</v>
      </c>
      <c r="Q315" s="144">
        <v>10</v>
      </c>
      <c r="R315" s="247">
        <v>0</v>
      </c>
      <c r="S315" s="146">
        <v>10</v>
      </c>
      <c r="T315" s="146">
        <v>0</v>
      </c>
      <c r="U315" s="146">
        <v>0</v>
      </c>
      <c r="V315" s="146">
        <v>0</v>
      </c>
      <c r="W315" s="146">
        <v>0</v>
      </c>
      <c r="X315" s="146">
        <v>0</v>
      </c>
      <c r="Y315" s="146">
        <v>0</v>
      </c>
      <c r="Z315" s="146">
        <v>0</v>
      </c>
      <c r="AA315" s="146">
        <v>0</v>
      </c>
      <c r="AB315" s="146">
        <v>0</v>
      </c>
      <c r="AC315" s="248">
        <v>0</v>
      </c>
      <c r="AE315" s="144">
        <v>19</v>
      </c>
      <c r="AF315" s="8">
        <v>0</v>
      </c>
      <c r="AG315" s="8">
        <v>16</v>
      </c>
      <c r="AH315" s="8">
        <v>1</v>
      </c>
      <c r="AI315" s="8">
        <v>2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0</v>
      </c>
      <c r="AQ315" s="145">
        <v>0</v>
      </c>
      <c r="AR315" s="10"/>
    </row>
    <row r="316" spans="1:44" x14ac:dyDescent="0.35">
      <c r="A316" s="171">
        <v>2</v>
      </c>
      <c r="B316" s="228">
        <v>0.67708299999999999</v>
      </c>
      <c r="C316" s="144">
        <v>2</v>
      </c>
      <c r="D316" s="247">
        <v>0</v>
      </c>
      <c r="E316" s="146">
        <v>2</v>
      </c>
      <c r="F316" s="146">
        <v>0</v>
      </c>
      <c r="G316" s="146">
        <v>0</v>
      </c>
      <c r="H316" s="146">
        <v>0</v>
      </c>
      <c r="I316" s="146">
        <v>0</v>
      </c>
      <c r="J316" s="146">
        <v>0</v>
      </c>
      <c r="K316" s="146">
        <v>0</v>
      </c>
      <c r="L316" s="146">
        <v>0</v>
      </c>
      <c r="M316" s="146">
        <v>0</v>
      </c>
      <c r="N316" s="146">
        <v>0</v>
      </c>
      <c r="O316" s="248">
        <v>0</v>
      </c>
      <c r="Q316" s="144">
        <v>11</v>
      </c>
      <c r="R316" s="247">
        <v>1</v>
      </c>
      <c r="S316" s="146">
        <v>8</v>
      </c>
      <c r="T316" s="146">
        <v>1</v>
      </c>
      <c r="U316" s="146">
        <v>1</v>
      </c>
      <c r="V316" s="146">
        <v>0</v>
      </c>
      <c r="W316" s="146">
        <v>0</v>
      </c>
      <c r="X316" s="146">
        <v>0</v>
      </c>
      <c r="Y316" s="146">
        <v>0</v>
      </c>
      <c r="Z316" s="146">
        <v>0</v>
      </c>
      <c r="AA316" s="146">
        <v>0</v>
      </c>
      <c r="AB316" s="146">
        <v>0</v>
      </c>
      <c r="AC316" s="248">
        <v>0</v>
      </c>
      <c r="AE316" s="144">
        <v>13</v>
      </c>
      <c r="AF316" s="8">
        <v>1</v>
      </c>
      <c r="AG316" s="8">
        <v>10</v>
      </c>
      <c r="AH316" s="8">
        <v>1</v>
      </c>
      <c r="AI316" s="8">
        <v>1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0</v>
      </c>
      <c r="AP316" s="8">
        <v>0</v>
      </c>
      <c r="AQ316" s="145">
        <v>0</v>
      </c>
      <c r="AR316" s="10"/>
    </row>
    <row r="317" spans="1:44" x14ac:dyDescent="0.35">
      <c r="A317" s="171">
        <v>2</v>
      </c>
      <c r="B317" s="228">
        <v>0.6875</v>
      </c>
      <c r="C317" s="144">
        <v>9</v>
      </c>
      <c r="D317" s="247">
        <v>1</v>
      </c>
      <c r="E317" s="146">
        <v>8</v>
      </c>
      <c r="F317" s="146">
        <v>0</v>
      </c>
      <c r="G317" s="146">
        <v>0</v>
      </c>
      <c r="H317" s="146">
        <v>0</v>
      </c>
      <c r="I317" s="146">
        <v>0</v>
      </c>
      <c r="J317" s="146">
        <v>0</v>
      </c>
      <c r="K317" s="146">
        <v>0</v>
      </c>
      <c r="L317" s="146">
        <v>0</v>
      </c>
      <c r="M317" s="146">
        <v>0</v>
      </c>
      <c r="N317" s="146">
        <v>0</v>
      </c>
      <c r="O317" s="248">
        <v>0</v>
      </c>
      <c r="Q317" s="144">
        <v>15</v>
      </c>
      <c r="R317" s="247">
        <v>0</v>
      </c>
      <c r="S317" s="146">
        <v>13</v>
      </c>
      <c r="T317" s="146">
        <v>0</v>
      </c>
      <c r="U317" s="146">
        <v>2</v>
      </c>
      <c r="V317" s="146">
        <v>0</v>
      </c>
      <c r="W317" s="146">
        <v>0</v>
      </c>
      <c r="X317" s="146">
        <v>0</v>
      </c>
      <c r="Y317" s="146">
        <v>0</v>
      </c>
      <c r="Z317" s="146">
        <v>0</v>
      </c>
      <c r="AA317" s="146">
        <v>0</v>
      </c>
      <c r="AB317" s="146">
        <v>0</v>
      </c>
      <c r="AC317" s="248">
        <v>0</v>
      </c>
      <c r="AE317" s="144">
        <v>24</v>
      </c>
      <c r="AF317" s="8">
        <v>1</v>
      </c>
      <c r="AG317" s="8">
        <v>21</v>
      </c>
      <c r="AH317" s="8">
        <v>0</v>
      </c>
      <c r="AI317" s="8">
        <v>2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0</v>
      </c>
      <c r="AP317" s="8">
        <v>0</v>
      </c>
      <c r="AQ317" s="145">
        <v>0</v>
      </c>
      <c r="AR317" s="10"/>
    </row>
    <row r="318" spans="1:44" x14ac:dyDescent="0.35">
      <c r="A318" s="171">
        <v>2</v>
      </c>
      <c r="B318" s="228">
        <v>0.69791700000000001</v>
      </c>
      <c r="C318" s="144">
        <v>3</v>
      </c>
      <c r="D318" s="247">
        <v>0</v>
      </c>
      <c r="E318" s="146">
        <v>3</v>
      </c>
      <c r="F318" s="146">
        <v>0</v>
      </c>
      <c r="G318" s="146">
        <v>0</v>
      </c>
      <c r="H318" s="146">
        <v>0</v>
      </c>
      <c r="I318" s="146">
        <v>0</v>
      </c>
      <c r="J318" s="146">
        <v>0</v>
      </c>
      <c r="K318" s="146">
        <v>0</v>
      </c>
      <c r="L318" s="146">
        <v>0</v>
      </c>
      <c r="M318" s="146">
        <v>0</v>
      </c>
      <c r="N318" s="146">
        <v>0</v>
      </c>
      <c r="O318" s="248">
        <v>0</v>
      </c>
      <c r="Q318" s="144">
        <v>16</v>
      </c>
      <c r="R318" s="247">
        <v>0</v>
      </c>
      <c r="S318" s="146">
        <v>15</v>
      </c>
      <c r="T318" s="146">
        <v>0</v>
      </c>
      <c r="U318" s="146">
        <v>1</v>
      </c>
      <c r="V318" s="146">
        <v>0</v>
      </c>
      <c r="W318" s="146">
        <v>0</v>
      </c>
      <c r="X318" s="146">
        <v>0</v>
      </c>
      <c r="Y318" s="146">
        <v>0</v>
      </c>
      <c r="Z318" s="146">
        <v>0</v>
      </c>
      <c r="AA318" s="146">
        <v>0</v>
      </c>
      <c r="AB318" s="146">
        <v>0</v>
      </c>
      <c r="AC318" s="248">
        <v>0</v>
      </c>
      <c r="AE318" s="144">
        <v>19</v>
      </c>
      <c r="AF318" s="8">
        <v>0</v>
      </c>
      <c r="AG318" s="8">
        <v>18</v>
      </c>
      <c r="AH318" s="8">
        <v>0</v>
      </c>
      <c r="AI318" s="8">
        <v>1</v>
      </c>
      <c r="AJ318" s="8">
        <v>0</v>
      </c>
      <c r="AK318" s="8">
        <v>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145">
        <v>0</v>
      </c>
      <c r="AR318" s="10"/>
    </row>
    <row r="319" spans="1:44" x14ac:dyDescent="0.35">
      <c r="A319" s="171">
        <v>2</v>
      </c>
      <c r="B319" s="228">
        <v>0.70833299999999999</v>
      </c>
      <c r="C319" s="144">
        <v>5</v>
      </c>
      <c r="D319" s="247">
        <v>0</v>
      </c>
      <c r="E319" s="146">
        <v>4</v>
      </c>
      <c r="F319" s="146">
        <v>0</v>
      </c>
      <c r="G319" s="146">
        <v>1</v>
      </c>
      <c r="H319" s="146">
        <v>0</v>
      </c>
      <c r="I319" s="146">
        <v>0</v>
      </c>
      <c r="J319" s="146">
        <v>0</v>
      </c>
      <c r="K319" s="146">
        <v>0</v>
      </c>
      <c r="L319" s="146">
        <v>0</v>
      </c>
      <c r="M319" s="146">
        <v>0</v>
      </c>
      <c r="N319" s="146">
        <v>0</v>
      </c>
      <c r="O319" s="248">
        <v>0</v>
      </c>
      <c r="Q319" s="144">
        <v>11</v>
      </c>
      <c r="R319" s="247">
        <v>0</v>
      </c>
      <c r="S319" s="146">
        <v>10</v>
      </c>
      <c r="T319" s="146">
        <v>0</v>
      </c>
      <c r="U319" s="146">
        <v>1</v>
      </c>
      <c r="V319" s="146">
        <v>0</v>
      </c>
      <c r="W319" s="146">
        <v>0</v>
      </c>
      <c r="X319" s="146">
        <v>0</v>
      </c>
      <c r="Y319" s="146">
        <v>0</v>
      </c>
      <c r="Z319" s="146">
        <v>0</v>
      </c>
      <c r="AA319" s="146">
        <v>0</v>
      </c>
      <c r="AB319" s="146">
        <v>0</v>
      </c>
      <c r="AC319" s="248">
        <v>0</v>
      </c>
      <c r="AE319" s="144">
        <v>16</v>
      </c>
      <c r="AF319" s="8">
        <v>0</v>
      </c>
      <c r="AG319" s="8">
        <v>14</v>
      </c>
      <c r="AH319" s="8">
        <v>0</v>
      </c>
      <c r="AI319" s="8">
        <v>2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145">
        <v>0</v>
      </c>
      <c r="AR319" s="10"/>
    </row>
    <row r="320" spans="1:44" x14ac:dyDescent="0.35">
      <c r="A320" s="171">
        <v>2</v>
      </c>
      <c r="B320" s="228">
        <v>0.71875</v>
      </c>
      <c r="C320" s="144">
        <v>6</v>
      </c>
      <c r="D320" s="247">
        <v>0</v>
      </c>
      <c r="E320" s="146">
        <v>5</v>
      </c>
      <c r="F320" s="146">
        <v>0</v>
      </c>
      <c r="G320" s="146">
        <v>1</v>
      </c>
      <c r="H320" s="146">
        <v>0</v>
      </c>
      <c r="I320" s="146">
        <v>0</v>
      </c>
      <c r="J320" s="146">
        <v>0</v>
      </c>
      <c r="K320" s="146">
        <v>0</v>
      </c>
      <c r="L320" s="146">
        <v>0</v>
      </c>
      <c r="M320" s="146">
        <v>0</v>
      </c>
      <c r="N320" s="146">
        <v>0</v>
      </c>
      <c r="O320" s="248">
        <v>0</v>
      </c>
      <c r="Q320" s="144">
        <v>7</v>
      </c>
      <c r="R320" s="247">
        <v>0</v>
      </c>
      <c r="S320" s="146">
        <v>7</v>
      </c>
      <c r="T320" s="146">
        <v>0</v>
      </c>
      <c r="U320" s="146">
        <v>0</v>
      </c>
      <c r="V320" s="146">
        <v>0</v>
      </c>
      <c r="W320" s="146">
        <v>0</v>
      </c>
      <c r="X320" s="146">
        <v>0</v>
      </c>
      <c r="Y320" s="146">
        <v>0</v>
      </c>
      <c r="Z320" s="146">
        <v>0</v>
      </c>
      <c r="AA320" s="146">
        <v>0</v>
      </c>
      <c r="AB320" s="146">
        <v>0</v>
      </c>
      <c r="AC320" s="248">
        <v>0</v>
      </c>
      <c r="AE320" s="144">
        <v>13</v>
      </c>
      <c r="AF320" s="8">
        <v>0</v>
      </c>
      <c r="AG320" s="8">
        <v>12</v>
      </c>
      <c r="AH320" s="8">
        <v>0</v>
      </c>
      <c r="AI320" s="8">
        <v>1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145">
        <v>0</v>
      </c>
      <c r="AR320" s="10"/>
    </row>
    <row r="321" spans="1:44" x14ac:dyDescent="0.35">
      <c r="A321" s="171">
        <v>2</v>
      </c>
      <c r="B321" s="228">
        <v>0.72916700000000001</v>
      </c>
      <c r="C321" s="144">
        <v>5</v>
      </c>
      <c r="D321" s="247">
        <v>0</v>
      </c>
      <c r="E321" s="146">
        <v>5</v>
      </c>
      <c r="F321" s="146">
        <v>0</v>
      </c>
      <c r="G321" s="146">
        <v>0</v>
      </c>
      <c r="H321" s="146">
        <v>0</v>
      </c>
      <c r="I321" s="146">
        <v>0</v>
      </c>
      <c r="J321" s="146">
        <v>0</v>
      </c>
      <c r="K321" s="146">
        <v>0</v>
      </c>
      <c r="L321" s="146">
        <v>0</v>
      </c>
      <c r="M321" s="146">
        <v>0</v>
      </c>
      <c r="N321" s="146">
        <v>0</v>
      </c>
      <c r="O321" s="248">
        <v>0</v>
      </c>
      <c r="Q321" s="144">
        <v>4</v>
      </c>
      <c r="R321" s="247">
        <v>0</v>
      </c>
      <c r="S321" s="146">
        <v>3</v>
      </c>
      <c r="T321" s="146">
        <v>0</v>
      </c>
      <c r="U321" s="146">
        <v>1</v>
      </c>
      <c r="V321" s="146">
        <v>0</v>
      </c>
      <c r="W321" s="146">
        <v>0</v>
      </c>
      <c r="X321" s="146">
        <v>0</v>
      </c>
      <c r="Y321" s="146">
        <v>0</v>
      </c>
      <c r="Z321" s="146">
        <v>0</v>
      </c>
      <c r="AA321" s="146">
        <v>0</v>
      </c>
      <c r="AB321" s="146">
        <v>0</v>
      </c>
      <c r="AC321" s="248">
        <v>0</v>
      </c>
      <c r="AE321" s="144">
        <v>9</v>
      </c>
      <c r="AF321" s="8">
        <v>0</v>
      </c>
      <c r="AG321" s="8">
        <v>8</v>
      </c>
      <c r="AH321" s="8">
        <v>0</v>
      </c>
      <c r="AI321" s="8">
        <v>1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145">
        <v>0</v>
      </c>
      <c r="AR321" s="10"/>
    </row>
    <row r="322" spans="1:44" x14ac:dyDescent="0.35">
      <c r="A322" s="171">
        <v>2</v>
      </c>
      <c r="B322" s="228">
        <v>0.73958299999999999</v>
      </c>
      <c r="C322" s="144">
        <v>4</v>
      </c>
      <c r="D322" s="247">
        <v>0</v>
      </c>
      <c r="E322" s="146">
        <v>3</v>
      </c>
      <c r="F322" s="146">
        <v>0</v>
      </c>
      <c r="G322" s="146">
        <v>1</v>
      </c>
      <c r="H322" s="146">
        <v>0</v>
      </c>
      <c r="I322" s="146">
        <v>0</v>
      </c>
      <c r="J322" s="146">
        <v>0</v>
      </c>
      <c r="K322" s="146">
        <v>0</v>
      </c>
      <c r="L322" s="146">
        <v>0</v>
      </c>
      <c r="M322" s="146">
        <v>0</v>
      </c>
      <c r="N322" s="146">
        <v>0</v>
      </c>
      <c r="O322" s="248">
        <v>0</v>
      </c>
      <c r="Q322" s="144">
        <v>2</v>
      </c>
      <c r="R322" s="247">
        <v>0</v>
      </c>
      <c r="S322" s="146">
        <v>2</v>
      </c>
      <c r="T322" s="146">
        <v>0</v>
      </c>
      <c r="U322" s="146">
        <v>0</v>
      </c>
      <c r="V322" s="146">
        <v>0</v>
      </c>
      <c r="W322" s="146">
        <v>0</v>
      </c>
      <c r="X322" s="146">
        <v>0</v>
      </c>
      <c r="Y322" s="146">
        <v>0</v>
      </c>
      <c r="Z322" s="146">
        <v>0</v>
      </c>
      <c r="AA322" s="146">
        <v>0</v>
      </c>
      <c r="AB322" s="146">
        <v>0</v>
      </c>
      <c r="AC322" s="248">
        <v>0</v>
      </c>
      <c r="AE322" s="144">
        <v>6</v>
      </c>
      <c r="AF322" s="8">
        <v>0</v>
      </c>
      <c r="AG322" s="8">
        <v>5</v>
      </c>
      <c r="AH322" s="8">
        <v>0</v>
      </c>
      <c r="AI322" s="8">
        <v>1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145">
        <v>0</v>
      </c>
      <c r="AR322" s="10"/>
    </row>
    <row r="323" spans="1:44" x14ac:dyDescent="0.35">
      <c r="A323" s="171">
        <v>2</v>
      </c>
      <c r="B323" s="228">
        <v>0.75</v>
      </c>
      <c r="C323" s="144">
        <v>4</v>
      </c>
      <c r="D323" s="247">
        <v>0</v>
      </c>
      <c r="E323" s="146">
        <v>4</v>
      </c>
      <c r="F323" s="146">
        <v>0</v>
      </c>
      <c r="G323" s="146">
        <v>0</v>
      </c>
      <c r="H323" s="146">
        <v>0</v>
      </c>
      <c r="I323" s="146">
        <v>0</v>
      </c>
      <c r="J323" s="146">
        <v>0</v>
      </c>
      <c r="K323" s="146">
        <v>0</v>
      </c>
      <c r="L323" s="146">
        <v>0</v>
      </c>
      <c r="M323" s="146">
        <v>0</v>
      </c>
      <c r="N323" s="146">
        <v>0</v>
      </c>
      <c r="O323" s="248">
        <v>0</v>
      </c>
      <c r="Q323" s="144">
        <v>3</v>
      </c>
      <c r="R323" s="247">
        <v>0</v>
      </c>
      <c r="S323" s="146">
        <v>3</v>
      </c>
      <c r="T323" s="146">
        <v>0</v>
      </c>
      <c r="U323" s="146">
        <v>0</v>
      </c>
      <c r="V323" s="146">
        <v>0</v>
      </c>
      <c r="W323" s="146">
        <v>0</v>
      </c>
      <c r="X323" s="146">
        <v>0</v>
      </c>
      <c r="Y323" s="146">
        <v>0</v>
      </c>
      <c r="Z323" s="146">
        <v>0</v>
      </c>
      <c r="AA323" s="146">
        <v>0</v>
      </c>
      <c r="AB323" s="146">
        <v>0</v>
      </c>
      <c r="AC323" s="248">
        <v>0</v>
      </c>
      <c r="AE323" s="144">
        <v>7</v>
      </c>
      <c r="AF323" s="146">
        <v>0</v>
      </c>
      <c r="AG323" s="8">
        <v>7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145">
        <v>0</v>
      </c>
      <c r="AR323" s="10"/>
    </row>
    <row r="324" spans="1:44" x14ac:dyDescent="0.35">
      <c r="A324" s="171">
        <v>2</v>
      </c>
      <c r="B324" s="228">
        <v>0.76041700000000001</v>
      </c>
      <c r="C324" s="144">
        <v>2</v>
      </c>
      <c r="D324" s="247">
        <v>0</v>
      </c>
      <c r="E324" s="146">
        <v>2</v>
      </c>
      <c r="F324" s="146">
        <v>0</v>
      </c>
      <c r="G324" s="146">
        <v>0</v>
      </c>
      <c r="H324" s="146">
        <v>0</v>
      </c>
      <c r="I324" s="146">
        <v>0</v>
      </c>
      <c r="J324" s="146">
        <v>0</v>
      </c>
      <c r="K324" s="146">
        <v>0</v>
      </c>
      <c r="L324" s="146">
        <v>0</v>
      </c>
      <c r="M324" s="146">
        <v>0</v>
      </c>
      <c r="N324" s="146">
        <v>0</v>
      </c>
      <c r="O324" s="248">
        <v>0</v>
      </c>
      <c r="Q324" s="144">
        <v>0</v>
      </c>
      <c r="R324" s="247">
        <v>0</v>
      </c>
      <c r="S324" s="146">
        <v>0</v>
      </c>
      <c r="T324" s="146">
        <v>0</v>
      </c>
      <c r="U324" s="146">
        <v>0</v>
      </c>
      <c r="V324" s="146">
        <v>0</v>
      </c>
      <c r="W324" s="146">
        <v>0</v>
      </c>
      <c r="X324" s="146">
        <v>0</v>
      </c>
      <c r="Y324" s="146">
        <v>0</v>
      </c>
      <c r="Z324" s="146">
        <v>0</v>
      </c>
      <c r="AA324" s="146">
        <v>0</v>
      </c>
      <c r="AB324" s="146">
        <v>0</v>
      </c>
      <c r="AC324" s="248">
        <v>0</v>
      </c>
      <c r="AE324" s="144">
        <v>2</v>
      </c>
      <c r="AF324" s="8">
        <v>0</v>
      </c>
      <c r="AG324" s="8">
        <v>2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145">
        <v>0</v>
      </c>
      <c r="AR324" s="10"/>
    </row>
    <row r="325" spans="1:44" x14ac:dyDescent="0.35">
      <c r="A325" s="171">
        <v>2</v>
      </c>
      <c r="B325" s="228">
        <v>0.77083299999999999</v>
      </c>
      <c r="C325" s="144">
        <v>4</v>
      </c>
      <c r="D325" s="247">
        <v>0</v>
      </c>
      <c r="E325" s="146">
        <v>4</v>
      </c>
      <c r="F325" s="146">
        <v>0</v>
      </c>
      <c r="G325" s="146">
        <v>0</v>
      </c>
      <c r="H325" s="146">
        <v>0</v>
      </c>
      <c r="I325" s="146">
        <v>0</v>
      </c>
      <c r="J325" s="146">
        <v>0</v>
      </c>
      <c r="K325" s="146">
        <v>0</v>
      </c>
      <c r="L325" s="146">
        <v>0</v>
      </c>
      <c r="M325" s="146">
        <v>0</v>
      </c>
      <c r="N325" s="146">
        <v>0</v>
      </c>
      <c r="O325" s="248">
        <v>0</v>
      </c>
      <c r="Q325" s="144">
        <v>3</v>
      </c>
      <c r="R325" s="247">
        <v>0</v>
      </c>
      <c r="S325" s="146">
        <v>3</v>
      </c>
      <c r="T325" s="146">
        <v>0</v>
      </c>
      <c r="U325" s="146">
        <v>0</v>
      </c>
      <c r="V325" s="146">
        <v>0</v>
      </c>
      <c r="W325" s="146">
        <v>0</v>
      </c>
      <c r="X325" s="146">
        <v>0</v>
      </c>
      <c r="Y325" s="146">
        <v>0</v>
      </c>
      <c r="Z325" s="146">
        <v>0</v>
      </c>
      <c r="AA325" s="146">
        <v>0</v>
      </c>
      <c r="AB325" s="146">
        <v>0</v>
      </c>
      <c r="AC325" s="248">
        <v>0</v>
      </c>
      <c r="AE325" s="144">
        <v>7</v>
      </c>
      <c r="AF325" s="8">
        <v>0</v>
      </c>
      <c r="AG325" s="8">
        <v>7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145">
        <v>0</v>
      </c>
      <c r="AR325" s="10"/>
    </row>
    <row r="326" spans="1:44" x14ac:dyDescent="0.35">
      <c r="A326" s="171">
        <v>2</v>
      </c>
      <c r="B326" s="228">
        <v>0.78125</v>
      </c>
      <c r="C326" s="144">
        <v>3</v>
      </c>
      <c r="D326" s="247">
        <v>0</v>
      </c>
      <c r="E326" s="146">
        <v>3</v>
      </c>
      <c r="F326" s="146">
        <v>0</v>
      </c>
      <c r="G326" s="146">
        <v>0</v>
      </c>
      <c r="H326" s="146">
        <v>0</v>
      </c>
      <c r="I326" s="146">
        <v>0</v>
      </c>
      <c r="J326" s="146">
        <v>0</v>
      </c>
      <c r="K326" s="146">
        <v>0</v>
      </c>
      <c r="L326" s="146">
        <v>0</v>
      </c>
      <c r="M326" s="146">
        <v>0</v>
      </c>
      <c r="N326" s="146">
        <v>0</v>
      </c>
      <c r="O326" s="248">
        <v>0</v>
      </c>
      <c r="Q326" s="144">
        <v>0</v>
      </c>
      <c r="R326" s="247">
        <v>0</v>
      </c>
      <c r="S326" s="146">
        <v>0</v>
      </c>
      <c r="T326" s="146">
        <v>0</v>
      </c>
      <c r="U326" s="146">
        <v>0</v>
      </c>
      <c r="V326" s="146">
        <v>0</v>
      </c>
      <c r="W326" s="146">
        <v>0</v>
      </c>
      <c r="X326" s="146">
        <v>0</v>
      </c>
      <c r="Y326" s="146">
        <v>0</v>
      </c>
      <c r="Z326" s="146">
        <v>0</v>
      </c>
      <c r="AA326" s="146">
        <v>0</v>
      </c>
      <c r="AB326" s="146">
        <v>0</v>
      </c>
      <c r="AC326" s="248">
        <v>0</v>
      </c>
      <c r="AE326" s="144">
        <v>3</v>
      </c>
      <c r="AF326" s="8">
        <v>0</v>
      </c>
      <c r="AG326" s="8">
        <v>3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145">
        <v>0</v>
      </c>
      <c r="AR326" s="10"/>
    </row>
    <row r="327" spans="1:44" x14ac:dyDescent="0.35">
      <c r="A327" s="171">
        <v>2</v>
      </c>
      <c r="B327" s="228">
        <v>0.79166700000000001</v>
      </c>
      <c r="C327" s="144">
        <v>13</v>
      </c>
      <c r="D327" s="247">
        <v>0</v>
      </c>
      <c r="E327" s="146">
        <v>13</v>
      </c>
      <c r="F327" s="146">
        <v>0</v>
      </c>
      <c r="G327" s="146">
        <v>0</v>
      </c>
      <c r="H327" s="146">
        <v>0</v>
      </c>
      <c r="I327" s="146">
        <v>0</v>
      </c>
      <c r="J327" s="146">
        <v>0</v>
      </c>
      <c r="K327" s="146">
        <v>0</v>
      </c>
      <c r="L327" s="146">
        <v>0</v>
      </c>
      <c r="M327" s="146">
        <v>0</v>
      </c>
      <c r="N327" s="146">
        <v>0</v>
      </c>
      <c r="O327" s="248">
        <v>0</v>
      </c>
      <c r="Q327" s="144">
        <v>3</v>
      </c>
      <c r="R327" s="247">
        <v>0</v>
      </c>
      <c r="S327" s="146">
        <v>3</v>
      </c>
      <c r="T327" s="146">
        <v>0</v>
      </c>
      <c r="U327" s="146">
        <v>0</v>
      </c>
      <c r="V327" s="146">
        <v>0</v>
      </c>
      <c r="W327" s="146">
        <v>0</v>
      </c>
      <c r="X327" s="146">
        <v>0</v>
      </c>
      <c r="Y327" s="146">
        <v>0</v>
      </c>
      <c r="Z327" s="146">
        <v>0</v>
      </c>
      <c r="AA327" s="146">
        <v>0</v>
      </c>
      <c r="AB327" s="146">
        <v>0</v>
      </c>
      <c r="AC327" s="248">
        <v>0</v>
      </c>
      <c r="AE327" s="144">
        <v>16</v>
      </c>
      <c r="AF327" s="8">
        <v>0</v>
      </c>
      <c r="AG327" s="8">
        <v>16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145">
        <v>0</v>
      </c>
      <c r="AR327" s="10"/>
    </row>
    <row r="328" spans="1:44" x14ac:dyDescent="0.35">
      <c r="A328" s="171">
        <v>2</v>
      </c>
      <c r="B328" s="228">
        <v>0.80208299999999999</v>
      </c>
      <c r="C328" s="144">
        <v>2</v>
      </c>
      <c r="D328" s="247">
        <v>0</v>
      </c>
      <c r="E328" s="146">
        <v>2</v>
      </c>
      <c r="F328" s="146">
        <v>0</v>
      </c>
      <c r="G328" s="146">
        <v>0</v>
      </c>
      <c r="H328" s="146">
        <v>0</v>
      </c>
      <c r="I328" s="146">
        <v>0</v>
      </c>
      <c r="J328" s="146">
        <v>0</v>
      </c>
      <c r="K328" s="146">
        <v>0</v>
      </c>
      <c r="L328" s="146">
        <v>0</v>
      </c>
      <c r="M328" s="146">
        <v>0</v>
      </c>
      <c r="N328" s="146">
        <v>0</v>
      </c>
      <c r="O328" s="248">
        <v>0</v>
      </c>
      <c r="Q328" s="144">
        <v>1</v>
      </c>
      <c r="R328" s="247">
        <v>0</v>
      </c>
      <c r="S328" s="146">
        <v>1</v>
      </c>
      <c r="T328" s="146">
        <v>0</v>
      </c>
      <c r="U328" s="146">
        <v>0</v>
      </c>
      <c r="V328" s="146">
        <v>0</v>
      </c>
      <c r="W328" s="146">
        <v>0</v>
      </c>
      <c r="X328" s="146">
        <v>0</v>
      </c>
      <c r="Y328" s="146">
        <v>0</v>
      </c>
      <c r="Z328" s="146">
        <v>0</v>
      </c>
      <c r="AA328" s="146">
        <v>0</v>
      </c>
      <c r="AB328" s="146">
        <v>0</v>
      </c>
      <c r="AC328" s="248">
        <v>0</v>
      </c>
      <c r="AE328" s="144">
        <v>3</v>
      </c>
      <c r="AF328" s="8">
        <v>0</v>
      </c>
      <c r="AG328" s="8">
        <v>3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145">
        <v>0</v>
      </c>
      <c r="AR328" s="10"/>
    </row>
    <row r="329" spans="1:44" x14ac:dyDescent="0.35">
      <c r="A329" s="171">
        <v>2</v>
      </c>
      <c r="B329" s="228">
        <v>0.8125</v>
      </c>
      <c r="C329" s="144">
        <v>0</v>
      </c>
      <c r="D329" s="247">
        <v>0</v>
      </c>
      <c r="E329" s="146">
        <v>0</v>
      </c>
      <c r="F329" s="146">
        <v>0</v>
      </c>
      <c r="G329" s="146">
        <v>0</v>
      </c>
      <c r="H329" s="146">
        <v>0</v>
      </c>
      <c r="I329" s="146">
        <v>0</v>
      </c>
      <c r="J329" s="146">
        <v>0</v>
      </c>
      <c r="K329" s="146">
        <v>0</v>
      </c>
      <c r="L329" s="146">
        <v>0</v>
      </c>
      <c r="M329" s="146">
        <v>0</v>
      </c>
      <c r="N329" s="146">
        <v>0</v>
      </c>
      <c r="O329" s="248">
        <v>0</v>
      </c>
      <c r="Q329" s="144">
        <v>2</v>
      </c>
      <c r="R329" s="247">
        <v>0</v>
      </c>
      <c r="S329" s="146">
        <v>2</v>
      </c>
      <c r="T329" s="146">
        <v>0</v>
      </c>
      <c r="U329" s="146">
        <v>0</v>
      </c>
      <c r="V329" s="146">
        <v>0</v>
      </c>
      <c r="W329" s="146">
        <v>0</v>
      </c>
      <c r="X329" s="146">
        <v>0</v>
      </c>
      <c r="Y329" s="146">
        <v>0</v>
      </c>
      <c r="Z329" s="146">
        <v>0</v>
      </c>
      <c r="AA329" s="146">
        <v>0</v>
      </c>
      <c r="AB329" s="146">
        <v>0</v>
      </c>
      <c r="AC329" s="248">
        <v>0</v>
      </c>
      <c r="AE329" s="144">
        <v>2</v>
      </c>
      <c r="AF329" s="8">
        <v>0</v>
      </c>
      <c r="AG329" s="8">
        <v>2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145">
        <v>0</v>
      </c>
      <c r="AR329" s="10"/>
    </row>
    <row r="330" spans="1:44" x14ac:dyDescent="0.35">
      <c r="A330" s="171">
        <v>2</v>
      </c>
      <c r="B330" s="228">
        <v>0.82291700000000001</v>
      </c>
      <c r="C330" s="144">
        <v>2</v>
      </c>
      <c r="D330" s="247">
        <v>0</v>
      </c>
      <c r="E330" s="146">
        <v>2</v>
      </c>
      <c r="F330" s="146">
        <v>0</v>
      </c>
      <c r="G330" s="146">
        <v>0</v>
      </c>
      <c r="H330" s="146">
        <v>0</v>
      </c>
      <c r="I330" s="146">
        <v>0</v>
      </c>
      <c r="J330" s="146">
        <v>0</v>
      </c>
      <c r="K330" s="146">
        <v>0</v>
      </c>
      <c r="L330" s="146">
        <v>0</v>
      </c>
      <c r="M330" s="146">
        <v>0</v>
      </c>
      <c r="N330" s="146">
        <v>0</v>
      </c>
      <c r="O330" s="248">
        <v>0</v>
      </c>
      <c r="Q330" s="144">
        <v>2</v>
      </c>
      <c r="R330" s="247">
        <v>0</v>
      </c>
      <c r="S330" s="146">
        <v>2</v>
      </c>
      <c r="T330" s="146">
        <v>0</v>
      </c>
      <c r="U330" s="146">
        <v>0</v>
      </c>
      <c r="V330" s="146">
        <v>0</v>
      </c>
      <c r="W330" s="146">
        <v>0</v>
      </c>
      <c r="X330" s="146">
        <v>0</v>
      </c>
      <c r="Y330" s="146">
        <v>0</v>
      </c>
      <c r="Z330" s="146">
        <v>0</v>
      </c>
      <c r="AA330" s="146">
        <v>0</v>
      </c>
      <c r="AB330" s="146">
        <v>0</v>
      </c>
      <c r="AC330" s="248">
        <v>0</v>
      </c>
      <c r="AE330" s="144">
        <v>4</v>
      </c>
      <c r="AF330" s="8">
        <v>0</v>
      </c>
      <c r="AG330" s="8">
        <v>4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145">
        <v>0</v>
      </c>
      <c r="AR330" s="10"/>
    </row>
    <row r="331" spans="1:44" x14ac:dyDescent="0.35">
      <c r="A331" s="171">
        <v>2</v>
      </c>
      <c r="B331" s="228">
        <v>0.83333299999999999</v>
      </c>
      <c r="C331" s="144">
        <v>3</v>
      </c>
      <c r="D331" s="247">
        <v>0</v>
      </c>
      <c r="E331" s="146">
        <v>1</v>
      </c>
      <c r="F331" s="146">
        <v>0</v>
      </c>
      <c r="G331" s="146">
        <v>2</v>
      </c>
      <c r="H331" s="146">
        <v>0</v>
      </c>
      <c r="I331" s="146">
        <v>0</v>
      </c>
      <c r="J331" s="146">
        <v>0</v>
      </c>
      <c r="K331" s="146">
        <v>0</v>
      </c>
      <c r="L331" s="146">
        <v>0</v>
      </c>
      <c r="M331" s="146">
        <v>0</v>
      </c>
      <c r="N331" s="146">
        <v>0</v>
      </c>
      <c r="O331" s="248">
        <v>0</v>
      </c>
      <c r="Q331" s="144">
        <v>2</v>
      </c>
      <c r="R331" s="247">
        <v>0</v>
      </c>
      <c r="S331" s="146">
        <v>2</v>
      </c>
      <c r="T331" s="146">
        <v>0</v>
      </c>
      <c r="U331" s="146">
        <v>0</v>
      </c>
      <c r="V331" s="146">
        <v>0</v>
      </c>
      <c r="W331" s="146">
        <v>0</v>
      </c>
      <c r="X331" s="146">
        <v>0</v>
      </c>
      <c r="Y331" s="146">
        <v>0</v>
      </c>
      <c r="Z331" s="146">
        <v>0</v>
      </c>
      <c r="AA331" s="146">
        <v>0</v>
      </c>
      <c r="AB331" s="146">
        <v>0</v>
      </c>
      <c r="AC331" s="248">
        <v>0</v>
      </c>
      <c r="AE331" s="144">
        <v>5</v>
      </c>
      <c r="AF331" s="8">
        <v>0</v>
      </c>
      <c r="AG331" s="8">
        <v>3</v>
      </c>
      <c r="AH331" s="8">
        <v>0</v>
      </c>
      <c r="AI331" s="8">
        <v>2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145">
        <v>0</v>
      </c>
      <c r="AR331" s="10"/>
    </row>
    <row r="332" spans="1:44" x14ac:dyDescent="0.35">
      <c r="A332" s="171">
        <v>2</v>
      </c>
      <c r="B332" s="228">
        <v>0.84375</v>
      </c>
      <c r="C332" s="144">
        <v>1</v>
      </c>
      <c r="D332" s="247">
        <v>0</v>
      </c>
      <c r="E332" s="146">
        <v>0</v>
      </c>
      <c r="F332" s="146">
        <v>0</v>
      </c>
      <c r="G332" s="146">
        <v>1</v>
      </c>
      <c r="H332" s="146">
        <v>0</v>
      </c>
      <c r="I332" s="146">
        <v>0</v>
      </c>
      <c r="J332" s="146">
        <v>0</v>
      </c>
      <c r="K332" s="146">
        <v>0</v>
      </c>
      <c r="L332" s="146">
        <v>0</v>
      </c>
      <c r="M332" s="146">
        <v>0</v>
      </c>
      <c r="N332" s="146">
        <v>0</v>
      </c>
      <c r="O332" s="248">
        <v>0</v>
      </c>
      <c r="Q332" s="144">
        <v>0</v>
      </c>
      <c r="R332" s="247">
        <v>0</v>
      </c>
      <c r="S332" s="146">
        <v>0</v>
      </c>
      <c r="T332" s="146">
        <v>0</v>
      </c>
      <c r="U332" s="146">
        <v>0</v>
      </c>
      <c r="V332" s="146">
        <v>0</v>
      </c>
      <c r="W332" s="146">
        <v>0</v>
      </c>
      <c r="X332" s="146">
        <v>0</v>
      </c>
      <c r="Y332" s="146">
        <v>0</v>
      </c>
      <c r="Z332" s="146">
        <v>0</v>
      </c>
      <c r="AA332" s="146">
        <v>0</v>
      </c>
      <c r="AB332" s="146">
        <v>0</v>
      </c>
      <c r="AC332" s="248">
        <v>0</v>
      </c>
      <c r="AE332" s="144">
        <v>1</v>
      </c>
      <c r="AF332" s="8">
        <v>0</v>
      </c>
      <c r="AG332" s="8">
        <v>0</v>
      </c>
      <c r="AH332" s="8">
        <v>0</v>
      </c>
      <c r="AI332" s="8">
        <v>1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145">
        <v>0</v>
      </c>
      <c r="AR332" s="10"/>
    </row>
    <row r="333" spans="1:44" x14ac:dyDescent="0.35">
      <c r="A333" s="171">
        <v>2</v>
      </c>
      <c r="B333" s="228">
        <v>0.85416700000000001</v>
      </c>
      <c r="C333" s="144">
        <v>1</v>
      </c>
      <c r="D333" s="247">
        <v>0</v>
      </c>
      <c r="E333" s="146">
        <v>1</v>
      </c>
      <c r="F333" s="146">
        <v>0</v>
      </c>
      <c r="G333" s="146">
        <v>0</v>
      </c>
      <c r="H333" s="146">
        <v>0</v>
      </c>
      <c r="I333" s="146">
        <v>0</v>
      </c>
      <c r="J333" s="146">
        <v>0</v>
      </c>
      <c r="K333" s="146">
        <v>0</v>
      </c>
      <c r="L333" s="146">
        <v>0</v>
      </c>
      <c r="M333" s="146">
        <v>0</v>
      </c>
      <c r="N333" s="146">
        <v>0</v>
      </c>
      <c r="O333" s="248">
        <v>0</v>
      </c>
      <c r="Q333" s="144">
        <v>3</v>
      </c>
      <c r="R333" s="247">
        <v>0</v>
      </c>
      <c r="S333" s="146">
        <v>3</v>
      </c>
      <c r="T333" s="146">
        <v>0</v>
      </c>
      <c r="U333" s="146">
        <v>0</v>
      </c>
      <c r="V333" s="146">
        <v>0</v>
      </c>
      <c r="W333" s="146">
        <v>0</v>
      </c>
      <c r="X333" s="146">
        <v>0</v>
      </c>
      <c r="Y333" s="146">
        <v>0</v>
      </c>
      <c r="Z333" s="146">
        <v>0</v>
      </c>
      <c r="AA333" s="146">
        <v>0</v>
      </c>
      <c r="AB333" s="146">
        <v>0</v>
      </c>
      <c r="AC333" s="248">
        <v>0</v>
      </c>
      <c r="AE333" s="144">
        <v>4</v>
      </c>
      <c r="AF333" s="8">
        <v>0</v>
      </c>
      <c r="AG333" s="8">
        <v>4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145">
        <v>0</v>
      </c>
      <c r="AR333" s="10"/>
    </row>
    <row r="334" spans="1:44" x14ac:dyDescent="0.35">
      <c r="A334" s="171">
        <v>2</v>
      </c>
      <c r="B334" s="228">
        <v>0.86458299999999999</v>
      </c>
      <c r="C334" s="144">
        <v>2</v>
      </c>
      <c r="D334" s="247">
        <v>0</v>
      </c>
      <c r="E334" s="146">
        <v>2</v>
      </c>
      <c r="F334" s="146">
        <v>0</v>
      </c>
      <c r="G334" s="146">
        <v>0</v>
      </c>
      <c r="H334" s="146">
        <v>0</v>
      </c>
      <c r="I334" s="146">
        <v>0</v>
      </c>
      <c r="J334" s="146">
        <v>0</v>
      </c>
      <c r="K334" s="146">
        <v>0</v>
      </c>
      <c r="L334" s="146">
        <v>0</v>
      </c>
      <c r="M334" s="146">
        <v>0</v>
      </c>
      <c r="N334" s="146">
        <v>0</v>
      </c>
      <c r="O334" s="248">
        <v>0</v>
      </c>
      <c r="Q334" s="144">
        <v>3</v>
      </c>
      <c r="R334" s="247">
        <v>0</v>
      </c>
      <c r="S334" s="146">
        <v>3</v>
      </c>
      <c r="T334" s="146">
        <v>0</v>
      </c>
      <c r="U334" s="146">
        <v>0</v>
      </c>
      <c r="V334" s="146">
        <v>0</v>
      </c>
      <c r="W334" s="146">
        <v>0</v>
      </c>
      <c r="X334" s="146">
        <v>0</v>
      </c>
      <c r="Y334" s="146">
        <v>0</v>
      </c>
      <c r="Z334" s="146">
        <v>0</v>
      </c>
      <c r="AA334" s="146">
        <v>0</v>
      </c>
      <c r="AB334" s="146">
        <v>0</v>
      </c>
      <c r="AC334" s="248">
        <v>0</v>
      </c>
      <c r="AE334" s="144">
        <v>5</v>
      </c>
      <c r="AF334" s="8">
        <v>0</v>
      </c>
      <c r="AG334" s="8">
        <v>5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145">
        <v>0</v>
      </c>
      <c r="AR334" s="10"/>
    </row>
    <row r="335" spans="1:44" x14ac:dyDescent="0.35">
      <c r="A335" s="171">
        <v>2</v>
      </c>
      <c r="B335" s="228">
        <v>0.875</v>
      </c>
      <c r="C335" s="144">
        <v>2</v>
      </c>
      <c r="D335" s="247">
        <v>0</v>
      </c>
      <c r="E335" s="146">
        <v>2</v>
      </c>
      <c r="F335" s="146">
        <v>0</v>
      </c>
      <c r="G335" s="146">
        <v>0</v>
      </c>
      <c r="H335" s="146">
        <v>0</v>
      </c>
      <c r="I335" s="146">
        <v>0</v>
      </c>
      <c r="J335" s="146">
        <v>0</v>
      </c>
      <c r="K335" s="146">
        <v>0</v>
      </c>
      <c r="L335" s="146">
        <v>0</v>
      </c>
      <c r="M335" s="146">
        <v>0</v>
      </c>
      <c r="N335" s="146">
        <v>0</v>
      </c>
      <c r="O335" s="248">
        <v>0</v>
      </c>
      <c r="Q335" s="144">
        <v>0</v>
      </c>
      <c r="R335" s="247">
        <v>0</v>
      </c>
      <c r="S335" s="146">
        <v>0</v>
      </c>
      <c r="T335" s="146">
        <v>0</v>
      </c>
      <c r="U335" s="146">
        <v>0</v>
      </c>
      <c r="V335" s="146">
        <v>0</v>
      </c>
      <c r="W335" s="146">
        <v>0</v>
      </c>
      <c r="X335" s="146">
        <v>0</v>
      </c>
      <c r="Y335" s="146">
        <v>0</v>
      </c>
      <c r="Z335" s="146">
        <v>0</v>
      </c>
      <c r="AA335" s="146">
        <v>0</v>
      </c>
      <c r="AB335" s="146">
        <v>0</v>
      </c>
      <c r="AC335" s="248">
        <v>0</v>
      </c>
      <c r="AE335" s="144">
        <v>2</v>
      </c>
      <c r="AF335" s="8">
        <v>0</v>
      </c>
      <c r="AG335" s="8">
        <v>2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145">
        <v>0</v>
      </c>
      <c r="AR335" s="10"/>
    </row>
    <row r="336" spans="1:44" x14ac:dyDescent="0.35">
      <c r="A336" s="171">
        <v>2</v>
      </c>
      <c r="B336" s="228">
        <v>0.88541700000000001</v>
      </c>
      <c r="C336" s="144">
        <v>2</v>
      </c>
      <c r="D336" s="247">
        <v>0</v>
      </c>
      <c r="E336" s="146">
        <v>2</v>
      </c>
      <c r="F336" s="146">
        <v>0</v>
      </c>
      <c r="G336" s="146">
        <v>0</v>
      </c>
      <c r="H336" s="146">
        <v>0</v>
      </c>
      <c r="I336" s="146">
        <v>0</v>
      </c>
      <c r="J336" s="146">
        <v>0</v>
      </c>
      <c r="K336" s="146">
        <v>0</v>
      </c>
      <c r="L336" s="146">
        <v>0</v>
      </c>
      <c r="M336" s="146">
        <v>0</v>
      </c>
      <c r="N336" s="146">
        <v>0</v>
      </c>
      <c r="O336" s="248">
        <v>0</v>
      </c>
      <c r="Q336" s="144">
        <v>0</v>
      </c>
      <c r="R336" s="247">
        <v>0</v>
      </c>
      <c r="S336" s="146">
        <v>0</v>
      </c>
      <c r="T336" s="146">
        <v>0</v>
      </c>
      <c r="U336" s="146">
        <v>0</v>
      </c>
      <c r="V336" s="146">
        <v>0</v>
      </c>
      <c r="W336" s="146">
        <v>0</v>
      </c>
      <c r="X336" s="146">
        <v>0</v>
      </c>
      <c r="Y336" s="146">
        <v>0</v>
      </c>
      <c r="Z336" s="146">
        <v>0</v>
      </c>
      <c r="AA336" s="146">
        <v>0</v>
      </c>
      <c r="AB336" s="146">
        <v>0</v>
      </c>
      <c r="AC336" s="248">
        <v>0</v>
      </c>
      <c r="AE336" s="144">
        <v>2</v>
      </c>
      <c r="AF336" s="8">
        <v>0</v>
      </c>
      <c r="AG336" s="8">
        <v>2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145">
        <v>0</v>
      </c>
      <c r="AR336" s="10"/>
    </row>
    <row r="337" spans="1:44" x14ac:dyDescent="0.35">
      <c r="A337" s="171">
        <v>2</v>
      </c>
      <c r="B337" s="228">
        <v>0.89583299999999999</v>
      </c>
      <c r="C337" s="144">
        <v>1</v>
      </c>
      <c r="D337" s="247">
        <v>0</v>
      </c>
      <c r="E337" s="146">
        <v>1</v>
      </c>
      <c r="F337" s="146">
        <v>0</v>
      </c>
      <c r="G337" s="146">
        <v>0</v>
      </c>
      <c r="H337" s="146">
        <v>0</v>
      </c>
      <c r="I337" s="146">
        <v>0</v>
      </c>
      <c r="J337" s="146">
        <v>0</v>
      </c>
      <c r="K337" s="146">
        <v>0</v>
      </c>
      <c r="L337" s="146">
        <v>0</v>
      </c>
      <c r="M337" s="146">
        <v>0</v>
      </c>
      <c r="N337" s="146">
        <v>0</v>
      </c>
      <c r="O337" s="248">
        <v>0</v>
      </c>
      <c r="Q337" s="144">
        <v>0</v>
      </c>
      <c r="R337" s="247">
        <v>0</v>
      </c>
      <c r="S337" s="146">
        <v>0</v>
      </c>
      <c r="T337" s="146">
        <v>0</v>
      </c>
      <c r="U337" s="146">
        <v>0</v>
      </c>
      <c r="V337" s="146">
        <v>0</v>
      </c>
      <c r="W337" s="146">
        <v>0</v>
      </c>
      <c r="X337" s="146">
        <v>0</v>
      </c>
      <c r="Y337" s="146">
        <v>0</v>
      </c>
      <c r="Z337" s="146">
        <v>0</v>
      </c>
      <c r="AA337" s="146">
        <v>0</v>
      </c>
      <c r="AB337" s="146">
        <v>0</v>
      </c>
      <c r="AC337" s="248">
        <v>0</v>
      </c>
      <c r="AE337" s="144">
        <v>1</v>
      </c>
      <c r="AF337" s="8">
        <v>0</v>
      </c>
      <c r="AG337" s="8">
        <v>1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145">
        <v>0</v>
      </c>
      <c r="AR337" s="10"/>
    </row>
    <row r="338" spans="1:44" x14ac:dyDescent="0.35">
      <c r="A338" s="171">
        <v>2</v>
      </c>
      <c r="B338" s="228">
        <v>0.90625</v>
      </c>
      <c r="C338" s="144">
        <v>0</v>
      </c>
      <c r="D338" s="247">
        <v>0</v>
      </c>
      <c r="E338" s="146">
        <v>0</v>
      </c>
      <c r="F338" s="146">
        <v>0</v>
      </c>
      <c r="G338" s="146">
        <v>0</v>
      </c>
      <c r="H338" s="146">
        <v>0</v>
      </c>
      <c r="I338" s="146">
        <v>0</v>
      </c>
      <c r="J338" s="146">
        <v>0</v>
      </c>
      <c r="K338" s="146">
        <v>0</v>
      </c>
      <c r="L338" s="146">
        <v>0</v>
      </c>
      <c r="M338" s="146">
        <v>0</v>
      </c>
      <c r="N338" s="146">
        <v>0</v>
      </c>
      <c r="O338" s="248">
        <v>0</v>
      </c>
      <c r="Q338" s="144">
        <v>2</v>
      </c>
      <c r="R338" s="247">
        <v>0</v>
      </c>
      <c r="S338" s="146">
        <v>2</v>
      </c>
      <c r="T338" s="146">
        <v>0</v>
      </c>
      <c r="U338" s="146">
        <v>0</v>
      </c>
      <c r="V338" s="146">
        <v>0</v>
      </c>
      <c r="W338" s="146">
        <v>0</v>
      </c>
      <c r="X338" s="146">
        <v>0</v>
      </c>
      <c r="Y338" s="146">
        <v>0</v>
      </c>
      <c r="Z338" s="146">
        <v>0</v>
      </c>
      <c r="AA338" s="146">
        <v>0</v>
      </c>
      <c r="AB338" s="146">
        <v>0</v>
      </c>
      <c r="AC338" s="248">
        <v>0</v>
      </c>
      <c r="AE338" s="144">
        <v>2</v>
      </c>
      <c r="AF338" s="8">
        <v>0</v>
      </c>
      <c r="AG338" s="8">
        <v>2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145">
        <v>0</v>
      </c>
      <c r="AR338" s="10"/>
    </row>
    <row r="339" spans="1:44" x14ac:dyDescent="0.35">
      <c r="A339" s="171">
        <v>2</v>
      </c>
      <c r="B339" s="228">
        <v>0.91666700000000001</v>
      </c>
      <c r="C339" s="144">
        <v>0</v>
      </c>
      <c r="D339" s="247">
        <v>0</v>
      </c>
      <c r="E339" s="146">
        <v>0</v>
      </c>
      <c r="F339" s="146">
        <v>0</v>
      </c>
      <c r="G339" s="146">
        <v>0</v>
      </c>
      <c r="H339" s="146">
        <v>0</v>
      </c>
      <c r="I339" s="146">
        <v>0</v>
      </c>
      <c r="J339" s="146">
        <v>0</v>
      </c>
      <c r="K339" s="146">
        <v>0</v>
      </c>
      <c r="L339" s="146">
        <v>0</v>
      </c>
      <c r="M339" s="146">
        <v>0</v>
      </c>
      <c r="N339" s="146">
        <v>0</v>
      </c>
      <c r="O339" s="248">
        <v>0</v>
      </c>
      <c r="Q339" s="144">
        <v>1</v>
      </c>
      <c r="R339" s="247">
        <v>0</v>
      </c>
      <c r="S339" s="146">
        <v>1</v>
      </c>
      <c r="T339" s="146">
        <v>0</v>
      </c>
      <c r="U339" s="146">
        <v>0</v>
      </c>
      <c r="V339" s="146">
        <v>0</v>
      </c>
      <c r="W339" s="146">
        <v>0</v>
      </c>
      <c r="X339" s="146">
        <v>0</v>
      </c>
      <c r="Y339" s="146">
        <v>0</v>
      </c>
      <c r="Z339" s="146">
        <v>0</v>
      </c>
      <c r="AA339" s="146">
        <v>0</v>
      </c>
      <c r="AB339" s="146">
        <v>0</v>
      </c>
      <c r="AC339" s="248">
        <v>0</v>
      </c>
      <c r="AE339" s="144">
        <v>1</v>
      </c>
      <c r="AF339" s="8">
        <v>0</v>
      </c>
      <c r="AG339" s="8">
        <v>1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8">
        <v>0</v>
      </c>
      <c r="AO339" s="8">
        <v>0</v>
      </c>
      <c r="AP339" s="8">
        <v>0</v>
      </c>
      <c r="AQ339" s="145">
        <v>0</v>
      </c>
      <c r="AR339" s="10"/>
    </row>
    <row r="340" spans="1:44" x14ac:dyDescent="0.35">
      <c r="A340" s="171">
        <v>2</v>
      </c>
      <c r="B340" s="228">
        <v>0.92708299999999999</v>
      </c>
      <c r="C340" s="144">
        <v>2</v>
      </c>
      <c r="D340" s="247">
        <v>0</v>
      </c>
      <c r="E340" s="146">
        <v>1</v>
      </c>
      <c r="F340" s="146">
        <v>0</v>
      </c>
      <c r="G340" s="146">
        <v>1</v>
      </c>
      <c r="H340" s="146">
        <v>0</v>
      </c>
      <c r="I340" s="146">
        <v>0</v>
      </c>
      <c r="J340" s="146">
        <v>0</v>
      </c>
      <c r="K340" s="146">
        <v>0</v>
      </c>
      <c r="L340" s="146">
        <v>0</v>
      </c>
      <c r="M340" s="146">
        <v>0</v>
      </c>
      <c r="N340" s="146">
        <v>0</v>
      </c>
      <c r="O340" s="248">
        <v>0</v>
      </c>
      <c r="Q340" s="144">
        <v>3</v>
      </c>
      <c r="R340" s="247">
        <v>0</v>
      </c>
      <c r="S340" s="146">
        <v>3</v>
      </c>
      <c r="T340" s="146">
        <v>0</v>
      </c>
      <c r="U340" s="146">
        <v>0</v>
      </c>
      <c r="V340" s="146">
        <v>0</v>
      </c>
      <c r="W340" s="146">
        <v>0</v>
      </c>
      <c r="X340" s="146">
        <v>0</v>
      </c>
      <c r="Y340" s="146">
        <v>0</v>
      </c>
      <c r="Z340" s="146">
        <v>0</v>
      </c>
      <c r="AA340" s="146">
        <v>0</v>
      </c>
      <c r="AB340" s="146">
        <v>0</v>
      </c>
      <c r="AC340" s="248">
        <v>0</v>
      </c>
      <c r="AE340" s="144">
        <v>5</v>
      </c>
      <c r="AF340" s="8">
        <v>0</v>
      </c>
      <c r="AG340" s="8">
        <v>4</v>
      </c>
      <c r="AH340" s="8">
        <v>0</v>
      </c>
      <c r="AI340" s="8">
        <v>1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145">
        <v>0</v>
      </c>
      <c r="AR340" s="10"/>
    </row>
    <row r="341" spans="1:44" x14ac:dyDescent="0.35">
      <c r="A341" s="171">
        <v>2</v>
      </c>
      <c r="B341" s="228">
        <v>0.9375</v>
      </c>
      <c r="C341" s="144">
        <v>0</v>
      </c>
      <c r="D341" s="247">
        <v>0</v>
      </c>
      <c r="E341" s="146">
        <v>0</v>
      </c>
      <c r="F341" s="146">
        <v>0</v>
      </c>
      <c r="G341" s="146">
        <v>0</v>
      </c>
      <c r="H341" s="146">
        <v>0</v>
      </c>
      <c r="I341" s="146">
        <v>0</v>
      </c>
      <c r="J341" s="146">
        <v>0</v>
      </c>
      <c r="K341" s="146">
        <v>0</v>
      </c>
      <c r="L341" s="146">
        <v>0</v>
      </c>
      <c r="M341" s="146">
        <v>0</v>
      </c>
      <c r="N341" s="146">
        <v>0</v>
      </c>
      <c r="O341" s="248">
        <v>0</v>
      </c>
      <c r="Q341" s="144">
        <v>14</v>
      </c>
      <c r="R341" s="247">
        <v>0</v>
      </c>
      <c r="S341" s="146">
        <v>14</v>
      </c>
      <c r="T341" s="146">
        <v>0</v>
      </c>
      <c r="U341" s="146">
        <v>0</v>
      </c>
      <c r="V341" s="146">
        <v>0</v>
      </c>
      <c r="W341" s="146">
        <v>0</v>
      </c>
      <c r="X341" s="146">
        <v>0</v>
      </c>
      <c r="Y341" s="146">
        <v>0</v>
      </c>
      <c r="Z341" s="146">
        <v>0</v>
      </c>
      <c r="AA341" s="146">
        <v>0</v>
      </c>
      <c r="AB341" s="146">
        <v>0</v>
      </c>
      <c r="AC341" s="248">
        <v>0</v>
      </c>
      <c r="AE341" s="144">
        <v>14</v>
      </c>
      <c r="AF341" s="8">
        <v>0</v>
      </c>
      <c r="AG341" s="8">
        <v>14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145">
        <v>0</v>
      </c>
      <c r="AR341" s="10"/>
    </row>
    <row r="342" spans="1:44" x14ac:dyDescent="0.35">
      <c r="A342" s="171">
        <v>2</v>
      </c>
      <c r="B342" s="228">
        <v>0.94791700000000001</v>
      </c>
      <c r="C342" s="144">
        <v>1</v>
      </c>
      <c r="D342" s="247">
        <v>0</v>
      </c>
      <c r="E342" s="146">
        <v>1</v>
      </c>
      <c r="F342" s="146">
        <v>0</v>
      </c>
      <c r="G342" s="146">
        <v>0</v>
      </c>
      <c r="H342" s="146">
        <v>0</v>
      </c>
      <c r="I342" s="146">
        <v>0</v>
      </c>
      <c r="J342" s="146">
        <v>0</v>
      </c>
      <c r="K342" s="146">
        <v>0</v>
      </c>
      <c r="L342" s="146">
        <v>0</v>
      </c>
      <c r="M342" s="146">
        <v>0</v>
      </c>
      <c r="N342" s="146">
        <v>0</v>
      </c>
      <c r="O342" s="248">
        <v>0</v>
      </c>
      <c r="Q342" s="144">
        <v>0</v>
      </c>
      <c r="R342" s="247">
        <v>0</v>
      </c>
      <c r="S342" s="146">
        <v>0</v>
      </c>
      <c r="T342" s="146">
        <v>0</v>
      </c>
      <c r="U342" s="146">
        <v>0</v>
      </c>
      <c r="V342" s="146">
        <v>0</v>
      </c>
      <c r="W342" s="146">
        <v>0</v>
      </c>
      <c r="X342" s="146">
        <v>0</v>
      </c>
      <c r="Y342" s="146">
        <v>0</v>
      </c>
      <c r="Z342" s="146">
        <v>0</v>
      </c>
      <c r="AA342" s="146">
        <v>0</v>
      </c>
      <c r="AB342" s="146">
        <v>0</v>
      </c>
      <c r="AC342" s="248">
        <v>0</v>
      </c>
      <c r="AE342" s="144">
        <v>1</v>
      </c>
      <c r="AF342" s="8">
        <v>0</v>
      </c>
      <c r="AG342" s="8">
        <v>1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145">
        <v>0</v>
      </c>
      <c r="AR342" s="10"/>
    </row>
    <row r="343" spans="1:44" x14ac:dyDescent="0.35">
      <c r="A343" s="171">
        <v>2</v>
      </c>
      <c r="B343" s="228">
        <v>0.95833299999999999</v>
      </c>
      <c r="C343" s="144">
        <v>0</v>
      </c>
      <c r="D343" s="247">
        <v>0</v>
      </c>
      <c r="E343" s="146">
        <v>0</v>
      </c>
      <c r="F343" s="146">
        <v>0</v>
      </c>
      <c r="G343" s="146">
        <v>0</v>
      </c>
      <c r="H343" s="146">
        <v>0</v>
      </c>
      <c r="I343" s="146">
        <v>0</v>
      </c>
      <c r="J343" s="146">
        <v>0</v>
      </c>
      <c r="K343" s="146">
        <v>0</v>
      </c>
      <c r="L343" s="146">
        <v>0</v>
      </c>
      <c r="M343" s="146">
        <v>0</v>
      </c>
      <c r="N343" s="146">
        <v>0</v>
      </c>
      <c r="O343" s="248">
        <v>0</v>
      </c>
      <c r="Q343" s="144">
        <v>0</v>
      </c>
      <c r="R343" s="247">
        <v>0</v>
      </c>
      <c r="S343" s="146">
        <v>0</v>
      </c>
      <c r="T343" s="146">
        <v>0</v>
      </c>
      <c r="U343" s="146">
        <v>0</v>
      </c>
      <c r="V343" s="146">
        <v>0</v>
      </c>
      <c r="W343" s="146">
        <v>0</v>
      </c>
      <c r="X343" s="146">
        <v>0</v>
      </c>
      <c r="Y343" s="146">
        <v>0</v>
      </c>
      <c r="Z343" s="146">
        <v>0</v>
      </c>
      <c r="AA343" s="146">
        <v>0</v>
      </c>
      <c r="AB343" s="146">
        <v>0</v>
      </c>
      <c r="AC343" s="248">
        <v>0</v>
      </c>
      <c r="AE343" s="144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145">
        <v>0</v>
      </c>
      <c r="AR343" s="10"/>
    </row>
    <row r="344" spans="1:44" x14ac:dyDescent="0.35">
      <c r="A344" s="171">
        <v>2</v>
      </c>
      <c r="B344" s="228">
        <v>0.96875</v>
      </c>
      <c r="C344" s="144">
        <v>0</v>
      </c>
      <c r="D344" s="247">
        <v>0</v>
      </c>
      <c r="E344" s="146">
        <v>0</v>
      </c>
      <c r="F344" s="146">
        <v>0</v>
      </c>
      <c r="G344" s="146">
        <v>0</v>
      </c>
      <c r="H344" s="146">
        <v>0</v>
      </c>
      <c r="I344" s="146">
        <v>0</v>
      </c>
      <c r="J344" s="146">
        <v>0</v>
      </c>
      <c r="K344" s="146">
        <v>0</v>
      </c>
      <c r="L344" s="146">
        <v>0</v>
      </c>
      <c r="M344" s="146">
        <v>0</v>
      </c>
      <c r="N344" s="146">
        <v>0</v>
      </c>
      <c r="O344" s="248">
        <v>0</v>
      </c>
      <c r="Q344" s="144">
        <v>0</v>
      </c>
      <c r="R344" s="247">
        <v>0</v>
      </c>
      <c r="S344" s="146">
        <v>0</v>
      </c>
      <c r="T344" s="146">
        <v>0</v>
      </c>
      <c r="U344" s="146">
        <v>0</v>
      </c>
      <c r="V344" s="146">
        <v>0</v>
      </c>
      <c r="W344" s="146">
        <v>0</v>
      </c>
      <c r="X344" s="146">
        <v>0</v>
      </c>
      <c r="Y344" s="146">
        <v>0</v>
      </c>
      <c r="Z344" s="146">
        <v>0</v>
      </c>
      <c r="AA344" s="146">
        <v>0</v>
      </c>
      <c r="AB344" s="146">
        <v>0</v>
      </c>
      <c r="AC344" s="248">
        <v>0</v>
      </c>
      <c r="AE344" s="144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145">
        <v>0</v>
      </c>
      <c r="AR344" s="10"/>
    </row>
    <row r="345" spans="1:44" x14ac:dyDescent="0.35">
      <c r="A345" s="171">
        <v>2</v>
      </c>
      <c r="B345" s="228">
        <v>0.97916700000000001</v>
      </c>
      <c r="C345" s="144">
        <v>1</v>
      </c>
      <c r="D345" s="247">
        <v>0</v>
      </c>
      <c r="E345" s="146">
        <v>1</v>
      </c>
      <c r="F345" s="146">
        <v>0</v>
      </c>
      <c r="G345" s="146">
        <v>0</v>
      </c>
      <c r="H345" s="146">
        <v>0</v>
      </c>
      <c r="I345" s="146">
        <v>0</v>
      </c>
      <c r="J345" s="146">
        <v>0</v>
      </c>
      <c r="K345" s="146">
        <v>0</v>
      </c>
      <c r="L345" s="146">
        <v>0</v>
      </c>
      <c r="M345" s="146">
        <v>0</v>
      </c>
      <c r="N345" s="146">
        <v>0</v>
      </c>
      <c r="O345" s="248">
        <v>0</v>
      </c>
      <c r="Q345" s="144">
        <v>0</v>
      </c>
      <c r="R345" s="247">
        <v>0</v>
      </c>
      <c r="S345" s="146">
        <v>0</v>
      </c>
      <c r="T345" s="146">
        <v>0</v>
      </c>
      <c r="U345" s="146">
        <v>0</v>
      </c>
      <c r="V345" s="146">
        <v>0</v>
      </c>
      <c r="W345" s="146">
        <v>0</v>
      </c>
      <c r="X345" s="146">
        <v>0</v>
      </c>
      <c r="Y345" s="146">
        <v>0</v>
      </c>
      <c r="Z345" s="146">
        <v>0</v>
      </c>
      <c r="AA345" s="146">
        <v>0</v>
      </c>
      <c r="AB345" s="146">
        <v>0</v>
      </c>
      <c r="AC345" s="248">
        <v>0</v>
      </c>
      <c r="AE345" s="144">
        <v>1</v>
      </c>
      <c r="AF345" s="8">
        <v>0</v>
      </c>
      <c r="AG345" s="8">
        <v>1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145">
        <v>0</v>
      </c>
      <c r="AR345" s="10"/>
    </row>
    <row r="346" spans="1:44" x14ac:dyDescent="0.35">
      <c r="A346" s="171">
        <v>2</v>
      </c>
      <c r="B346" s="228">
        <v>0.98958299999999999</v>
      </c>
      <c r="C346" s="147">
        <v>0</v>
      </c>
      <c r="D346" s="249">
        <v>0</v>
      </c>
      <c r="E346" s="250">
        <v>0</v>
      </c>
      <c r="F346" s="250">
        <v>0</v>
      </c>
      <c r="G346" s="250">
        <v>0</v>
      </c>
      <c r="H346" s="250">
        <v>0</v>
      </c>
      <c r="I346" s="250">
        <v>0</v>
      </c>
      <c r="J346" s="250">
        <v>0</v>
      </c>
      <c r="K346" s="250">
        <v>0</v>
      </c>
      <c r="L346" s="250">
        <v>0</v>
      </c>
      <c r="M346" s="250">
        <v>0</v>
      </c>
      <c r="N346" s="250">
        <v>0</v>
      </c>
      <c r="O346" s="251">
        <v>0</v>
      </c>
      <c r="Q346" s="147">
        <v>0</v>
      </c>
      <c r="R346" s="249">
        <v>0</v>
      </c>
      <c r="S346" s="250">
        <v>0</v>
      </c>
      <c r="T346" s="250">
        <v>0</v>
      </c>
      <c r="U346" s="250">
        <v>0</v>
      </c>
      <c r="V346" s="250">
        <v>0</v>
      </c>
      <c r="W346" s="250">
        <v>0</v>
      </c>
      <c r="X346" s="250">
        <v>0</v>
      </c>
      <c r="Y346" s="250">
        <v>0</v>
      </c>
      <c r="Z346" s="250">
        <v>0</v>
      </c>
      <c r="AA346" s="250">
        <v>0</v>
      </c>
      <c r="AB346" s="250">
        <v>0</v>
      </c>
      <c r="AC346" s="251">
        <v>0</v>
      </c>
      <c r="AE346" s="147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0</v>
      </c>
      <c r="AP346" s="13">
        <v>0</v>
      </c>
      <c r="AQ346" s="148">
        <v>0</v>
      </c>
      <c r="AR346" s="10"/>
    </row>
    <row r="347" spans="1:44" x14ac:dyDescent="0.35">
      <c r="A347" s="171">
        <v>2</v>
      </c>
      <c r="B347" s="323" t="s">
        <v>35</v>
      </c>
      <c r="C347" s="324">
        <v>303</v>
      </c>
      <c r="D347" s="325">
        <v>9</v>
      </c>
      <c r="E347" s="325">
        <v>217</v>
      </c>
      <c r="F347" s="325">
        <v>2</v>
      </c>
      <c r="G347" s="325">
        <v>73</v>
      </c>
      <c r="H347" s="325">
        <v>1</v>
      </c>
      <c r="I347" s="325">
        <v>0</v>
      </c>
      <c r="J347" s="325">
        <v>0</v>
      </c>
      <c r="K347" s="325">
        <v>1</v>
      </c>
      <c r="L347" s="325">
        <v>0</v>
      </c>
      <c r="M347" s="325">
        <v>0</v>
      </c>
      <c r="N347" s="325">
        <v>0</v>
      </c>
      <c r="O347" s="326">
        <v>0</v>
      </c>
      <c r="P347" s="8"/>
      <c r="Q347" s="327">
        <v>313</v>
      </c>
      <c r="R347" s="325">
        <v>9</v>
      </c>
      <c r="S347" s="325">
        <v>262</v>
      </c>
      <c r="T347" s="325">
        <v>2</v>
      </c>
      <c r="U347" s="325">
        <v>37</v>
      </c>
      <c r="V347" s="325">
        <v>0</v>
      </c>
      <c r="W347" s="325">
        <v>1</v>
      </c>
      <c r="X347" s="325">
        <v>0</v>
      </c>
      <c r="Y347" s="325">
        <v>2</v>
      </c>
      <c r="Z347" s="325">
        <v>0</v>
      </c>
      <c r="AA347" s="325">
        <v>0</v>
      </c>
      <c r="AB347" s="325">
        <v>0</v>
      </c>
      <c r="AC347" s="326">
        <v>0</v>
      </c>
      <c r="AD347" s="8"/>
      <c r="AE347" s="327">
        <v>616</v>
      </c>
      <c r="AF347" s="325">
        <v>18</v>
      </c>
      <c r="AG347" s="325">
        <v>479</v>
      </c>
      <c r="AH347" s="325">
        <v>4</v>
      </c>
      <c r="AI347" s="325">
        <v>110</v>
      </c>
      <c r="AJ347" s="325">
        <v>1</v>
      </c>
      <c r="AK347" s="325">
        <v>1</v>
      </c>
      <c r="AL347" s="325">
        <v>0</v>
      </c>
      <c r="AM347" s="325">
        <v>3</v>
      </c>
      <c r="AN347" s="325">
        <v>0</v>
      </c>
      <c r="AO347" s="325">
        <v>0</v>
      </c>
      <c r="AP347" s="325">
        <v>0</v>
      </c>
      <c r="AQ347" s="326">
        <v>0</v>
      </c>
      <c r="AR347" s="10"/>
    </row>
    <row r="348" spans="1:44" x14ac:dyDescent="0.35">
      <c r="A348" s="171">
        <v>2</v>
      </c>
      <c r="B348" s="328" t="s">
        <v>36</v>
      </c>
      <c r="C348" s="329">
        <v>339</v>
      </c>
      <c r="D348" s="330">
        <v>9</v>
      </c>
      <c r="E348" s="330">
        <v>250</v>
      </c>
      <c r="F348" s="330">
        <v>2</v>
      </c>
      <c r="G348" s="330">
        <v>76</v>
      </c>
      <c r="H348" s="330">
        <v>1</v>
      </c>
      <c r="I348" s="330">
        <v>0</v>
      </c>
      <c r="J348" s="330">
        <v>0</v>
      </c>
      <c r="K348" s="330">
        <v>1</v>
      </c>
      <c r="L348" s="330">
        <v>0</v>
      </c>
      <c r="M348" s="330">
        <v>0</v>
      </c>
      <c r="N348" s="330">
        <v>0</v>
      </c>
      <c r="O348" s="331">
        <v>0</v>
      </c>
      <c r="P348" s="8"/>
      <c r="Q348" s="332">
        <v>338</v>
      </c>
      <c r="R348" s="330">
        <v>10</v>
      </c>
      <c r="S348" s="330">
        <v>285</v>
      </c>
      <c r="T348" s="330">
        <v>2</v>
      </c>
      <c r="U348" s="330">
        <v>38</v>
      </c>
      <c r="V348" s="330">
        <v>0</v>
      </c>
      <c r="W348" s="330">
        <v>1</v>
      </c>
      <c r="X348" s="330">
        <v>0</v>
      </c>
      <c r="Y348" s="330">
        <v>2</v>
      </c>
      <c r="Z348" s="330">
        <v>0</v>
      </c>
      <c r="AA348" s="330">
        <v>0</v>
      </c>
      <c r="AB348" s="330">
        <v>0</v>
      </c>
      <c r="AC348" s="331">
        <v>0</v>
      </c>
      <c r="AD348" s="8"/>
      <c r="AE348" s="332">
        <v>677</v>
      </c>
      <c r="AF348" s="330">
        <v>19</v>
      </c>
      <c r="AG348" s="330">
        <v>535</v>
      </c>
      <c r="AH348" s="330">
        <v>4</v>
      </c>
      <c r="AI348" s="330">
        <v>114</v>
      </c>
      <c r="AJ348" s="330">
        <v>1</v>
      </c>
      <c r="AK348" s="330">
        <v>1</v>
      </c>
      <c r="AL348" s="330">
        <v>0</v>
      </c>
      <c r="AM348" s="330">
        <v>3</v>
      </c>
      <c r="AN348" s="330">
        <v>0</v>
      </c>
      <c r="AO348" s="330">
        <v>0</v>
      </c>
      <c r="AP348" s="330">
        <v>0</v>
      </c>
      <c r="AQ348" s="331">
        <v>0</v>
      </c>
      <c r="AR348" s="10"/>
    </row>
    <row r="349" spans="1:44" x14ac:dyDescent="0.35">
      <c r="A349" s="171">
        <v>2</v>
      </c>
      <c r="B349" s="333" t="s">
        <v>37</v>
      </c>
      <c r="C349" s="334">
        <v>343</v>
      </c>
      <c r="D349" s="335">
        <v>9</v>
      </c>
      <c r="E349" s="335">
        <v>253</v>
      </c>
      <c r="F349" s="335">
        <v>2</v>
      </c>
      <c r="G349" s="335">
        <v>77</v>
      </c>
      <c r="H349" s="335">
        <v>1</v>
      </c>
      <c r="I349" s="335">
        <v>0</v>
      </c>
      <c r="J349" s="335">
        <v>0</v>
      </c>
      <c r="K349" s="335">
        <v>1</v>
      </c>
      <c r="L349" s="335">
        <v>0</v>
      </c>
      <c r="M349" s="335">
        <v>0</v>
      </c>
      <c r="N349" s="335">
        <v>0</v>
      </c>
      <c r="O349" s="336">
        <v>0</v>
      </c>
      <c r="P349" s="8"/>
      <c r="Q349" s="337">
        <v>356</v>
      </c>
      <c r="R349" s="335">
        <v>10</v>
      </c>
      <c r="S349" s="335">
        <v>303</v>
      </c>
      <c r="T349" s="335">
        <v>2</v>
      </c>
      <c r="U349" s="335">
        <v>38</v>
      </c>
      <c r="V349" s="335">
        <v>0</v>
      </c>
      <c r="W349" s="335">
        <v>1</v>
      </c>
      <c r="X349" s="335">
        <v>0</v>
      </c>
      <c r="Y349" s="335">
        <v>2</v>
      </c>
      <c r="Z349" s="335">
        <v>0</v>
      </c>
      <c r="AA349" s="335">
        <v>0</v>
      </c>
      <c r="AB349" s="335">
        <v>0</v>
      </c>
      <c r="AC349" s="336">
        <v>0</v>
      </c>
      <c r="AD349" s="8"/>
      <c r="AE349" s="337">
        <v>699</v>
      </c>
      <c r="AF349" s="335">
        <v>19</v>
      </c>
      <c r="AG349" s="335">
        <v>556</v>
      </c>
      <c r="AH349" s="335">
        <v>4</v>
      </c>
      <c r="AI349" s="335">
        <v>115</v>
      </c>
      <c r="AJ349" s="335">
        <v>1</v>
      </c>
      <c r="AK349" s="335">
        <v>1</v>
      </c>
      <c r="AL349" s="335">
        <v>0</v>
      </c>
      <c r="AM349" s="335">
        <v>3</v>
      </c>
      <c r="AN349" s="335">
        <v>0</v>
      </c>
      <c r="AO349" s="335">
        <v>0</v>
      </c>
      <c r="AP349" s="335">
        <v>0</v>
      </c>
      <c r="AQ349" s="336">
        <v>0</v>
      </c>
      <c r="AR349" s="10"/>
    </row>
    <row r="350" spans="1:44" x14ac:dyDescent="0.35">
      <c r="A350" s="171">
        <v>2</v>
      </c>
      <c r="B350" s="338" t="s">
        <v>38</v>
      </c>
      <c r="C350" s="339">
        <v>345</v>
      </c>
      <c r="D350" s="340">
        <v>10</v>
      </c>
      <c r="E350" s="340">
        <v>253</v>
      </c>
      <c r="F350" s="340">
        <v>2</v>
      </c>
      <c r="G350" s="340">
        <v>78</v>
      </c>
      <c r="H350" s="340">
        <v>1</v>
      </c>
      <c r="I350" s="340">
        <v>0</v>
      </c>
      <c r="J350" s="340">
        <v>0</v>
      </c>
      <c r="K350" s="340">
        <v>1</v>
      </c>
      <c r="L350" s="340">
        <v>0</v>
      </c>
      <c r="M350" s="340">
        <v>0</v>
      </c>
      <c r="N350" s="340">
        <v>0</v>
      </c>
      <c r="O350" s="341">
        <v>0</v>
      </c>
      <c r="P350" s="8"/>
      <c r="Q350" s="342">
        <v>358</v>
      </c>
      <c r="R350" s="340">
        <v>10</v>
      </c>
      <c r="S350" s="340">
        <v>303</v>
      </c>
      <c r="T350" s="340">
        <v>3</v>
      </c>
      <c r="U350" s="340">
        <v>39</v>
      </c>
      <c r="V350" s="340">
        <v>0</v>
      </c>
      <c r="W350" s="340">
        <v>1</v>
      </c>
      <c r="X350" s="340">
        <v>0</v>
      </c>
      <c r="Y350" s="340">
        <v>2</v>
      </c>
      <c r="Z350" s="340">
        <v>0</v>
      </c>
      <c r="AA350" s="340">
        <v>0</v>
      </c>
      <c r="AB350" s="340">
        <v>0</v>
      </c>
      <c r="AC350" s="341">
        <v>0</v>
      </c>
      <c r="AD350" s="8"/>
      <c r="AE350" s="342">
        <v>703</v>
      </c>
      <c r="AF350" s="340">
        <v>20</v>
      </c>
      <c r="AG350" s="340">
        <v>556</v>
      </c>
      <c r="AH350" s="340">
        <v>5</v>
      </c>
      <c r="AI350" s="340">
        <v>117</v>
      </c>
      <c r="AJ350" s="340">
        <v>1</v>
      </c>
      <c r="AK350" s="340">
        <v>1</v>
      </c>
      <c r="AL350" s="340">
        <v>0</v>
      </c>
      <c r="AM350" s="340">
        <v>3</v>
      </c>
      <c r="AN350" s="340">
        <v>0</v>
      </c>
      <c r="AO350" s="340">
        <v>0</v>
      </c>
      <c r="AP350" s="340">
        <v>0</v>
      </c>
      <c r="AQ350" s="341">
        <v>0</v>
      </c>
      <c r="AR350" s="10"/>
    </row>
    <row r="351" spans="1:44" x14ac:dyDescent="0.35">
      <c r="A351" s="171"/>
      <c r="AR351" s="10"/>
    </row>
    <row r="352" spans="1:44" x14ac:dyDescent="0.35">
      <c r="A352" s="171"/>
      <c r="B352" s="177" t="s">
        <v>10</v>
      </c>
      <c r="C352" s="182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3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13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13"/>
      <c r="AR352" s="10"/>
    </row>
    <row r="353" spans="1:44" x14ac:dyDescent="0.35">
      <c r="A353" s="171">
        <v>3</v>
      </c>
      <c r="B353" s="228">
        <v>0</v>
      </c>
      <c r="C353" s="140">
        <v>0</v>
      </c>
      <c r="D353" s="245">
        <v>0</v>
      </c>
      <c r="E353" s="141">
        <v>0</v>
      </c>
      <c r="F353" s="141">
        <v>0</v>
      </c>
      <c r="G353" s="141">
        <v>0</v>
      </c>
      <c r="H353" s="141">
        <v>0</v>
      </c>
      <c r="I353" s="141">
        <v>0</v>
      </c>
      <c r="J353" s="141">
        <v>0</v>
      </c>
      <c r="K353" s="141">
        <v>0</v>
      </c>
      <c r="L353" s="141">
        <v>0</v>
      </c>
      <c r="M353" s="141">
        <v>0</v>
      </c>
      <c r="N353" s="141">
        <v>0</v>
      </c>
      <c r="O353" s="246">
        <v>0</v>
      </c>
      <c r="Q353" s="140">
        <v>0</v>
      </c>
      <c r="R353" s="245">
        <v>0</v>
      </c>
      <c r="S353" s="141">
        <v>0</v>
      </c>
      <c r="T353" s="141">
        <v>0</v>
      </c>
      <c r="U353" s="141">
        <v>0</v>
      </c>
      <c r="V353" s="141">
        <v>0</v>
      </c>
      <c r="W353" s="141">
        <v>0</v>
      </c>
      <c r="X353" s="141">
        <v>0</v>
      </c>
      <c r="Y353" s="141">
        <v>0</v>
      </c>
      <c r="Z353" s="141">
        <v>0</v>
      </c>
      <c r="AA353" s="141">
        <v>0</v>
      </c>
      <c r="AB353" s="141">
        <v>0</v>
      </c>
      <c r="AC353" s="246">
        <v>0</v>
      </c>
      <c r="AE353" s="140">
        <v>0</v>
      </c>
      <c r="AF353" s="141">
        <v>0</v>
      </c>
      <c r="AG353" s="142">
        <v>0</v>
      </c>
      <c r="AH353" s="142">
        <v>0</v>
      </c>
      <c r="AI353" s="142">
        <v>0</v>
      </c>
      <c r="AJ353" s="142">
        <v>0</v>
      </c>
      <c r="AK353" s="142">
        <v>0</v>
      </c>
      <c r="AL353" s="142">
        <v>0</v>
      </c>
      <c r="AM353" s="142">
        <v>0</v>
      </c>
      <c r="AN353" s="142">
        <v>0</v>
      </c>
      <c r="AO353" s="142">
        <v>0</v>
      </c>
      <c r="AP353" s="142">
        <v>0</v>
      </c>
      <c r="AQ353" s="143">
        <v>0</v>
      </c>
      <c r="AR353" s="10"/>
    </row>
    <row r="354" spans="1:44" x14ac:dyDescent="0.35">
      <c r="A354" s="171">
        <v>3</v>
      </c>
      <c r="B354" s="228">
        <v>1.0416999999999999E-2</v>
      </c>
      <c r="C354" s="144">
        <v>0</v>
      </c>
      <c r="D354" s="247">
        <v>0</v>
      </c>
      <c r="E354" s="146">
        <v>0</v>
      </c>
      <c r="F354" s="146">
        <v>0</v>
      </c>
      <c r="G354" s="146">
        <v>0</v>
      </c>
      <c r="H354" s="146">
        <v>0</v>
      </c>
      <c r="I354" s="146">
        <v>0</v>
      </c>
      <c r="J354" s="146">
        <v>0</v>
      </c>
      <c r="K354" s="146">
        <v>0</v>
      </c>
      <c r="L354" s="146">
        <v>0</v>
      </c>
      <c r="M354" s="146">
        <v>0</v>
      </c>
      <c r="N354" s="146">
        <v>0</v>
      </c>
      <c r="O354" s="248">
        <v>0</v>
      </c>
      <c r="Q354" s="144">
        <v>0</v>
      </c>
      <c r="R354" s="247">
        <v>0</v>
      </c>
      <c r="S354" s="146">
        <v>0</v>
      </c>
      <c r="T354" s="146">
        <v>0</v>
      </c>
      <c r="U354" s="146">
        <v>0</v>
      </c>
      <c r="V354" s="146">
        <v>0</v>
      </c>
      <c r="W354" s="146">
        <v>0</v>
      </c>
      <c r="X354" s="146">
        <v>0</v>
      </c>
      <c r="Y354" s="146">
        <v>0</v>
      </c>
      <c r="Z354" s="146">
        <v>0</v>
      </c>
      <c r="AA354" s="146">
        <v>0</v>
      </c>
      <c r="AB354" s="146">
        <v>0</v>
      </c>
      <c r="AC354" s="248">
        <v>0</v>
      </c>
      <c r="AE354" s="144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145">
        <v>0</v>
      </c>
      <c r="AR354" s="10"/>
    </row>
    <row r="355" spans="1:44" x14ac:dyDescent="0.35">
      <c r="A355" s="171">
        <v>3</v>
      </c>
      <c r="B355" s="228">
        <v>2.0833000000000001E-2</v>
      </c>
      <c r="C355" s="144">
        <v>0</v>
      </c>
      <c r="D355" s="247">
        <v>0</v>
      </c>
      <c r="E355" s="146">
        <v>0</v>
      </c>
      <c r="F355" s="146">
        <v>0</v>
      </c>
      <c r="G355" s="146">
        <v>0</v>
      </c>
      <c r="H355" s="146">
        <v>0</v>
      </c>
      <c r="I355" s="146">
        <v>0</v>
      </c>
      <c r="J355" s="146">
        <v>0</v>
      </c>
      <c r="K355" s="146">
        <v>0</v>
      </c>
      <c r="L355" s="146">
        <v>0</v>
      </c>
      <c r="M355" s="146">
        <v>0</v>
      </c>
      <c r="N355" s="146">
        <v>0</v>
      </c>
      <c r="O355" s="248">
        <v>0</v>
      </c>
      <c r="Q355" s="144">
        <v>0</v>
      </c>
      <c r="R355" s="247">
        <v>0</v>
      </c>
      <c r="S355" s="146">
        <v>0</v>
      </c>
      <c r="T355" s="146">
        <v>0</v>
      </c>
      <c r="U355" s="146">
        <v>0</v>
      </c>
      <c r="V355" s="146">
        <v>0</v>
      </c>
      <c r="W355" s="146">
        <v>0</v>
      </c>
      <c r="X355" s="146">
        <v>0</v>
      </c>
      <c r="Y355" s="146">
        <v>0</v>
      </c>
      <c r="Z355" s="146">
        <v>0</v>
      </c>
      <c r="AA355" s="146">
        <v>0</v>
      </c>
      <c r="AB355" s="146">
        <v>0</v>
      </c>
      <c r="AC355" s="248">
        <v>0</v>
      </c>
      <c r="AE355" s="144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145">
        <v>0</v>
      </c>
      <c r="AR355" s="10"/>
    </row>
    <row r="356" spans="1:44" x14ac:dyDescent="0.35">
      <c r="A356" s="171">
        <v>3</v>
      </c>
      <c r="B356" s="228">
        <v>3.125E-2</v>
      </c>
      <c r="C356" s="144">
        <v>0</v>
      </c>
      <c r="D356" s="247">
        <v>0</v>
      </c>
      <c r="E356" s="146">
        <v>0</v>
      </c>
      <c r="F356" s="146">
        <v>0</v>
      </c>
      <c r="G356" s="146">
        <v>0</v>
      </c>
      <c r="H356" s="146">
        <v>0</v>
      </c>
      <c r="I356" s="146">
        <v>0</v>
      </c>
      <c r="J356" s="146">
        <v>0</v>
      </c>
      <c r="K356" s="146">
        <v>0</v>
      </c>
      <c r="L356" s="146">
        <v>0</v>
      </c>
      <c r="M356" s="146">
        <v>0</v>
      </c>
      <c r="N356" s="146">
        <v>0</v>
      </c>
      <c r="O356" s="248">
        <v>0</v>
      </c>
      <c r="Q356" s="144">
        <v>0</v>
      </c>
      <c r="R356" s="247">
        <v>0</v>
      </c>
      <c r="S356" s="146">
        <v>0</v>
      </c>
      <c r="T356" s="146">
        <v>0</v>
      </c>
      <c r="U356" s="146">
        <v>0</v>
      </c>
      <c r="V356" s="146">
        <v>0</v>
      </c>
      <c r="W356" s="146">
        <v>0</v>
      </c>
      <c r="X356" s="146">
        <v>0</v>
      </c>
      <c r="Y356" s="146">
        <v>0</v>
      </c>
      <c r="Z356" s="146">
        <v>0</v>
      </c>
      <c r="AA356" s="146">
        <v>0</v>
      </c>
      <c r="AB356" s="146">
        <v>0</v>
      </c>
      <c r="AC356" s="248">
        <v>0</v>
      </c>
      <c r="AE356" s="144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145">
        <v>0</v>
      </c>
      <c r="AR356" s="10"/>
    </row>
    <row r="357" spans="1:44" x14ac:dyDescent="0.35">
      <c r="A357" s="171">
        <v>3</v>
      </c>
      <c r="B357" s="228">
        <v>4.1667000000000003E-2</v>
      </c>
      <c r="C357" s="144">
        <v>0</v>
      </c>
      <c r="D357" s="247">
        <v>0</v>
      </c>
      <c r="E357" s="146">
        <v>0</v>
      </c>
      <c r="F357" s="146">
        <v>0</v>
      </c>
      <c r="G357" s="146">
        <v>0</v>
      </c>
      <c r="H357" s="146">
        <v>0</v>
      </c>
      <c r="I357" s="146">
        <v>0</v>
      </c>
      <c r="J357" s="146">
        <v>0</v>
      </c>
      <c r="K357" s="146">
        <v>0</v>
      </c>
      <c r="L357" s="146">
        <v>0</v>
      </c>
      <c r="M357" s="146">
        <v>0</v>
      </c>
      <c r="N357" s="146">
        <v>0</v>
      </c>
      <c r="O357" s="248">
        <v>0</v>
      </c>
      <c r="Q357" s="144">
        <v>0</v>
      </c>
      <c r="R357" s="247">
        <v>0</v>
      </c>
      <c r="S357" s="146">
        <v>0</v>
      </c>
      <c r="T357" s="146">
        <v>0</v>
      </c>
      <c r="U357" s="146">
        <v>0</v>
      </c>
      <c r="V357" s="146">
        <v>0</v>
      </c>
      <c r="W357" s="146">
        <v>0</v>
      </c>
      <c r="X357" s="146">
        <v>0</v>
      </c>
      <c r="Y357" s="146">
        <v>0</v>
      </c>
      <c r="Z357" s="146">
        <v>0</v>
      </c>
      <c r="AA357" s="146">
        <v>0</v>
      </c>
      <c r="AB357" s="146">
        <v>0</v>
      </c>
      <c r="AC357" s="248">
        <v>0</v>
      </c>
      <c r="AE357" s="144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145">
        <v>0</v>
      </c>
      <c r="AR357" s="10"/>
    </row>
    <row r="358" spans="1:44" x14ac:dyDescent="0.35">
      <c r="A358" s="171">
        <v>3</v>
      </c>
      <c r="B358" s="228">
        <v>5.2082999999999997E-2</v>
      </c>
      <c r="C358" s="144">
        <v>0</v>
      </c>
      <c r="D358" s="247">
        <v>0</v>
      </c>
      <c r="E358" s="146">
        <v>0</v>
      </c>
      <c r="F358" s="146">
        <v>0</v>
      </c>
      <c r="G358" s="146">
        <v>0</v>
      </c>
      <c r="H358" s="146">
        <v>0</v>
      </c>
      <c r="I358" s="146">
        <v>0</v>
      </c>
      <c r="J358" s="146">
        <v>0</v>
      </c>
      <c r="K358" s="146">
        <v>0</v>
      </c>
      <c r="L358" s="146">
        <v>0</v>
      </c>
      <c r="M358" s="146">
        <v>0</v>
      </c>
      <c r="N358" s="146">
        <v>0</v>
      </c>
      <c r="O358" s="248">
        <v>0</v>
      </c>
      <c r="Q358" s="144">
        <v>0</v>
      </c>
      <c r="R358" s="247">
        <v>0</v>
      </c>
      <c r="S358" s="146">
        <v>0</v>
      </c>
      <c r="T358" s="146">
        <v>0</v>
      </c>
      <c r="U358" s="146">
        <v>0</v>
      </c>
      <c r="V358" s="146">
        <v>0</v>
      </c>
      <c r="W358" s="146">
        <v>0</v>
      </c>
      <c r="X358" s="146">
        <v>0</v>
      </c>
      <c r="Y358" s="146">
        <v>0</v>
      </c>
      <c r="Z358" s="146">
        <v>0</v>
      </c>
      <c r="AA358" s="146">
        <v>0</v>
      </c>
      <c r="AB358" s="146">
        <v>0</v>
      </c>
      <c r="AC358" s="248">
        <v>0</v>
      </c>
      <c r="AE358" s="144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145">
        <v>0</v>
      </c>
      <c r="AR358" s="10"/>
    </row>
    <row r="359" spans="1:44" x14ac:dyDescent="0.35">
      <c r="A359" s="171">
        <v>3</v>
      </c>
      <c r="B359" s="228">
        <v>6.25E-2</v>
      </c>
      <c r="C359" s="144">
        <v>0</v>
      </c>
      <c r="D359" s="247">
        <v>0</v>
      </c>
      <c r="E359" s="146">
        <v>0</v>
      </c>
      <c r="F359" s="146">
        <v>0</v>
      </c>
      <c r="G359" s="146">
        <v>0</v>
      </c>
      <c r="H359" s="146">
        <v>0</v>
      </c>
      <c r="I359" s="146">
        <v>0</v>
      </c>
      <c r="J359" s="146">
        <v>0</v>
      </c>
      <c r="K359" s="146">
        <v>0</v>
      </c>
      <c r="L359" s="146">
        <v>0</v>
      </c>
      <c r="M359" s="146">
        <v>0</v>
      </c>
      <c r="N359" s="146">
        <v>0</v>
      </c>
      <c r="O359" s="248">
        <v>0</v>
      </c>
      <c r="Q359" s="144">
        <v>0</v>
      </c>
      <c r="R359" s="247">
        <v>0</v>
      </c>
      <c r="S359" s="146">
        <v>0</v>
      </c>
      <c r="T359" s="146">
        <v>0</v>
      </c>
      <c r="U359" s="146">
        <v>0</v>
      </c>
      <c r="V359" s="146">
        <v>0</v>
      </c>
      <c r="W359" s="146">
        <v>0</v>
      </c>
      <c r="X359" s="146">
        <v>0</v>
      </c>
      <c r="Y359" s="146">
        <v>0</v>
      </c>
      <c r="Z359" s="146">
        <v>0</v>
      </c>
      <c r="AA359" s="146">
        <v>0</v>
      </c>
      <c r="AB359" s="146">
        <v>0</v>
      </c>
      <c r="AC359" s="248">
        <v>0</v>
      </c>
      <c r="AE359" s="144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145">
        <v>0</v>
      </c>
      <c r="AR359" s="10"/>
    </row>
    <row r="360" spans="1:44" x14ac:dyDescent="0.35">
      <c r="A360" s="171">
        <v>3</v>
      </c>
      <c r="B360" s="228">
        <v>7.2916999999999996E-2</v>
      </c>
      <c r="C360" s="144">
        <v>0</v>
      </c>
      <c r="D360" s="247">
        <v>0</v>
      </c>
      <c r="E360" s="146">
        <v>0</v>
      </c>
      <c r="F360" s="146">
        <v>0</v>
      </c>
      <c r="G360" s="146">
        <v>0</v>
      </c>
      <c r="H360" s="146">
        <v>0</v>
      </c>
      <c r="I360" s="146">
        <v>0</v>
      </c>
      <c r="J360" s="146">
        <v>0</v>
      </c>
      <c r="K360" s="146">
        <v>0</v>
      </c>
      <c r="L360" s="146">
        <v>0</v>
      </c>
      <c r="M360" s="146">
        <v>0</v>
      </c>
      <c r="N360" s="146">
        <v>0</v>
      </c>
      <c r="O360" s="248">
        <v>0</v>
      </c>
      <c r="Q360" s="144">
        <v>0</v>
      </c>
      <c r="R360" s="247">
        <v>0</v>
      </c>
      <c r="S360" s="146">
        <v>0</v>
      </c>
      <c r="T360" s="146">
        <v>0</v>
      </c>
      <c r="U360" s="146">
        <v>0</v>
      </c>
      <c r="V360" s="146">
        <v>0</v>
      </c>
      <c r="W360" s="146">
        <v>0</v>
      </c>
      <c r="X360" s="146">
        <v>0</v>
      </c>
      <c r="Y360" s="146">
        <v>0</v>
      </c>
      <c r="Z360" s="146">
        <v>0</v>
      </c>
      <c r="AA360" s="146">
        <v>0</v>
      </c>
      <c r="AB360" s="146">
        <v>0</v>
      </c>
      <c r="AC360" s="248">
        <v>0</v>
      </c>
      <c r="AE360" s="144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145">
        <v>0</v>
      </c>
      <c r="AR360" s="10"/>
    </row>
    <row r="361" spans="1:44" x14ac:dyDescent="0.35">
      <c r="A361" s="171">
        <v>3</v>
      </c>
      <c r="B361" s="228">
        <v>8.3333000000000004E-2</v>
      </c>
      <c r="C361" s="144">
        <v>0</v>
      </c>
      <c r="D361" s="247">
        <v>0</v>
      </c>
      <c r="E361" s="146">
        <v>0</v>
      </c>
      <c r="F361" s="146">
        <v>0</v>
      </c>
      <c r="G361" s="146">
        <v>0</v>
      </c>
      <c r="H361" s="146">
        <v>0</v>
      </c>
      <c r="I361" s="146">
        <v>0</v>
      </c>
      <c r="J361" s="146">
        <v>0</v>
      </c>
      <c r="K361" s="146">
        <v>0</v>
      </c>
      <c r="L361" s="146">
        <v>0</v>
      </c>
      <c r="M361" s="146">
        <v>0</v>
      </c>
      <c r="N361" s="146">
        <v>0</v>
      </c>
      <c r="O361" s="248">
        <v>0</v>
      </c>
      <c r="Q361" s="144">
        <v>0</v>
      </c>
      <c r="R361" s="247">
        <v>0</v>
      </c>
      <c r="S361" s="146">
        <v>0</v>
      </c>
      <c r="T361" s="146">
        <v>0</v>
      </c>
      <c r="U361" s="146">
        <v>0</v>
      </c>
      <c r="V361" s="146">
        <v>0</v>
      </c>
      <c r="W361" s="146">
        <v>0</v>
      </c>
      <c r="X361" s="146">
        <v>0</v>
      </c>
      <c r="Y361" s="146">
        <v>0</v>
      </c>
      <c r="Z361" s="146">
        <v>0</v>
      </c>
      <c r="AA361" s="146">
        <v>0</v>
      </c>
      <c r="AB361" s="146">
        <v>0</v>
      </c>
      <c r="AC361" s="248">
        <v>0</v>
      </c>
      <c r="AE361" s="144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145">
        <v>0</v>
      </c>
      <c r="AR361" s="10"/>
    </row>
    <row r="362" spans="1:44" x14ac:dyDescent="0.35">
      <c r="A362" s="171">
        <v>3</v>
      </c>
      <c r="B362" s="228">
        <v>9.375E-2</v>
      </c>
      <c r="C362" s="144">
        <v>0</v>
      </c>
      <c r="D362" s="247">
        <v>0</v>
      </c>
      <c r="E362" s="146">
        <v>0</v>
      </c>
      <c r="F362" s="146">
        <v>0</v>
      </c>
      <c r="G362" s="146">
        <v>0</v>
      </c>
      <c r="H362" s="146">
        <v>0</v>
      </c>
      <c r="I362" s="146">
        <v>0</v>
      </c>
      <c r="J362" s="146">
        <v>0</v>
      </c>
      <c r="K362" s="146">
        <v>0</v>
      </c>
      <c r="L362" s="146">
        <v>0</v>
      </c>
      <c r="M362" s="146">
        <v>0</v>
      </c>
      <c r="N362" s="146">
        <v>0</v>
      </c>
      <c r="O362" s="248">
        <v>0</v>
      </c>
      <c r="Q362" s="144">
        <v>0</v>
      </c>
      <c r="R362" s="247">
        <v>0</v>
      </c>
      <c r="S362" s="146">
        <v>0</v>
      </c>
      <c r="T362" s="146">
        <v>0</v>
      </c>
      <c r="U362" s="146">
        <v>0</v>
      </c>
      <c r="V362" s="146">
        <v>0</v>
      </c>
      <c r="W362" s="146">
        <v>0</v>
      </c>
      <c r="X362" s="146">
        <v>0</v>
      </c>
      <c r="Y362" s="146">
        <v>0</v>
      </c>
      <c r="Z362" s="146">
        <v>0</v>
      </c>
      <c r="AA362" s="146">
        <v>0</v>
      </c>
      <c r="AB362" s="146">
        <v>0</v>
      </c>
      <c r="AC362" s="248">
        <v>0</v>
      </c>
      <c r="AE362" s="144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145">
        <v>0</v>
      </c>
      <c r="AR362" s="10"/>
    </row>
    <row r="363" spans="1:44" x14ac:dyDescent="0.35">
      <c r="A363" s="171">
        <v>3</v>
      </c>
      <c r="B363" s="228">
        <v>0.104167</v>
      </c>
      <c r="C363" s="144">
        <v>0</v>
      </c>
      <c r="D363" s="247">
        <v>0</v>
      </c>
      <c r="E363" s="146">
        <v>0</v>
      </c>
      <c r="F363" s="146">
        <v>0</v>
      </c>
      <c r="G363" s="146">
        <v>0</v>
      </c>
      <c r="H363" s="146">
        <v>0</v>
      </c>
      <c r="I363" s="146">
        <v>0</v>
      </c>
      <c r="J363" s="146">
        <v>0</v>
      </c>
      <c r="K363" s="146">
        <v>0</v>
      </c>
      <c r="L363" s="146">
        <v>0</v>
      </c>
      <c r="M363" s="146">
        <v>0</v>
      </c>
      <c r="N363" s="146">
        <v>0</v>
      </c>
      <c r="O363" s="248">
        <v>0</v>
      </c>
      <c r="Q363" s="144">
        <v>0</v>
      </c>
      <c r="R363" s="247">
        <v>0</v>
      </c>
      <c r="S363" s="146">
        <v>0</v>
      </c>
      <c r="T363" s="146">
        <v>0</v>
      </c>
      <c r="U363" s="146">
        <v>0</v>
      </c>
      <c r="V363" s="146">
        <v>0</v>
      </c>
      <c r="W363" s="146">
        <v>0</v>
      </c>
      <c r="X363" s="146">
        <v>0</v>
      </c>
      <c r="Y363" s="146">
        <v>0</v>
      </c>
      <c r="Z363" s="146">
        <v>0</v>
      </c>
      <c r="AA363" s="146">
        <v>0</v>
      </c>
      <c r="AB363" s="146">
        <v>0</v>
      </c>
      <c r="AC363" s="248">
        <v>0</v>
      </c>
      <c r="AE363" s="144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145">
        <v>0</v>
      </c>
      <c r="AR363" s="10"/>
    </row>
    <row r="364" spans="1:44" x14ac:dyDescent="0.35">
      <c r="A364" s="171">
        <v>3</v>
      </c>
      <c r="B364" s="228">
        <v>0.114583</v>
      </c>
      <c r="C364" s="144">
        <v>0</v>
      </c>
      <c r="D364" s="247">
        <v>0</v>
      </c>
      <c r="E364" s="146">
        <v>0</v>
      </c>
      <c r="F364" s="146">
        <v>0</v>
      </c>
      <c r="G364" s="146">
        <v>0</v>
      </c>
      <c r="H364" s="146">
        <v>0</v>
      </c>
      <c r="I364" s="146">
        <v>0</v>
      </c>
      <c r="J364" s="146">
        <v>0</v>
      </c>
      <c r="K364" s="146">
        <v>0</v>
      </c>
      <c r="L364" s="146">
        <v>0</v>
      </c>
      <c r="M364" s="146">
        <v>0</v>
      </c>
      <c r="N364" s="146">
        <v>0</v>
      </c>
      <c r="O364" s="248">
        <v>0</v>
      </c>
      <c r="Q364" s="144">
        <v>0</v>
      </c>
      <c r="R364" s="247">
        <v>0</v>
      </c>
      <c r="S364" s="146">
        <v>0</v>
      </c>
      <c r="T364" s="146">
        <v>0</v>
      </c>
      <c r="U364" s="146">
        <v>0</v>
      </c>
      <c r="V364" s="146">
        <v>0</v>
      </c>
      <c r="W364" s="146">
        <v>0</v>
      </c>
      <c r="X364" s="146">
        <v>0</v>
      </c>
      <c r="Y364" s="146">
        <v>0</v>
      </c>
      <c r="Z364" s="146">
        <v>0</v>
      </c>
      <c r="AA364" s="146">
        <v>0</v>
      </c>
      <c r="AB364" s="146">
        <v>0</v>
      </c>
      <c r="AC364" s="248">
        <v>0</v>
      </c>
      <c r="AE364" s="144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145">
        <v>0</v>
      </c>
      <c r="AR364" s="10"/>
    </row>
    <row r="365" spans="1:44" x14ac:dyDescent="0.35">
      <c r="A365" s="171">
        <v>3</v>
      </c>
      <c r="B365" s="228">
        <v>0.125</v>
      </c>
      <c r="C365" s="144">
        <v>0</v>
      </c>
      <c r="D365" s="247">
        <v>0</v>
      </c>
      <c r="E365" s="146">
        <v>0</v>
      </c>
      <c r="F365" s="146">
        <v>0</v>
      </c>
      <c r="G365" s="146">
        <v>0</v>
      </c>
      <c r="H365" s="146">
        <v>0</v>
      </c>
      <c r="I365" s="146">
        <v>0</v>
      </c>
      <c r="J365" s="146">
        <v>0</v>
      </c>
      <c r="K365" s="146">
        <v>0</v>
      </c>
      <c r="L365" s="146">
        <v>0</v>
      </c>
      <c r="M365" s="146">
        <v>0</v>
      </c>
      <c r="N365" s="146">
        <v>0</v>
      </c>
      <c r="O365" s="248">
        <v>0</v>
      </c>
      <c r="Q365" s="144">
        <v>0</v>
      </c>
      <c r="R365" s="247">
        <v>0</v>
      </c>
      <c r="S365" s="146">
        <v>0</v>
      </c>
      <c r="T365" s="146">
        <v>0</v>
      </c>
      <c r="U365" s="146">
        <v>0</v>
      </c>
      <c r="V365" s="146">
        <v>0</v>
      </c>
      <c r="W365" s="146">
        <v>0</v>
      </c>
      <c r="X365" s="146">
        <v>0</v>
      </c>
      <c r="Y365" s="146">
        <v>0</v>
      </c>
      <c r="Z365" s="146">
        <v>0</v>
      </c>
      <c r="AA365" s="146">
        <v>0</v>
      </c>
      <c r="AB365" s="146">
        <v>0</v>
      </c>
      <c r="AC365" s="248">
        <v>0</v>
      </c>
      <c r="AE365" s="144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145">
        <v>0</v>
      </c>
      <c r="AR365" s="10"/>
    </row>
    <row r="366" spans="1:44" x14ac:dyDescent="0.35">
      <c r="A366" s="171">
        <v>3</v>
      </c>
      <c r="B366" s="228">
        <v>0.13541700000000001</v>
      </c>
      <c r="C366" s="144">
        <v>0</v>
      </c>
      <c r="D366" s="247">
        <v>0</v>
      </c>
      <c r="E366" s="146">
        <v>0</v>
      </c>
      <c r="F366" s="146">
        <v>0</v>
      </c>
      <c r="G366" s="146">
        <v>0</v>
      </c>
      <c r="H366" s="146">
        <v>0</v>
      </c>
      <c r="I366" s="146">
        <v>0</v>
      </c>
      <c r="J366" s="146">
        <v>0</v>
      </c>
      <c r="K366" s="146">
        <v>0</v>
      </c>
      <c r="L366" s="146">
        <v>0</v>
      </c>
      <c r="M366" s="146">
        <v>0</v>
      </c>
      <c r="N366" s="146">
        <v>0</v>
      </c>
      <c r="O366" s="248">
        <v>0</v>
      </c>
      <c r="Q366" s="144">
        <v>0</v>
      </c>
      <c r="R366" s="247">
        <v>0</v>
      </c>
      <c r="S366" s="146">
        <v>0</v>
      </c>
      <c r="T366" s="146">
        <v>0</v>
      </c>
      <c r="U366" s="146">
        <v>0</v>
      </c>
      <c r="V366" s="146">
        <v>0</v>
      </c>
      <c r="W366" s="146">
        <v>0</v>
      </c>
      <c r="X366" s="146">
        <v>0</v>
      </c>
      <c r="Y366" s="146">
        <v>0</v>
      </c>
      <c r="Z366" s="146">
        <v>0</v>
      </c>
      <c r="AA366" s="146">
        <v>0</v>
      </c>
      <c r="AB366" s="146">
        <v>0</v>
      </c>
      <c r="AC366" s="248">
        <v>0</v>
      </c>
      <c r="AE366" s="144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145">
        <v>0</v>
      </c>
      <c r="AR366" s="10"/>
    </row>
    <row r="367" spans="1:44" x14ac:dyDescent="0.35">
      <c r="A367" s="171">
        <v>3</v>
      </c>
      <c r="B367" s="228">
        <v>0.14583299999999999</v>
      </c>
      <c r="C367" s="144">
        <v>0</v>
      </c>
      <c r="D367" s="247">
        <v>0</v>
      </c>
      <c r="E367" s="146">
        <v>0</v>
      </c>
      <c r="F367" s="146">
        <v>0</v>
      </c>
      <c r="G367" s="146">
        <v>0</v>
      </c>
      <c r="H367" s="146">
        <v>0</v>
      </c>
      <c r="I367" s="146">
        <v>0</v>
      </c>
      <c r="J367" s="146">
        <v>0</v>
      </c>
      <c r="K367" s="146">
        <v>0</v>
      </c>
      <c r="L367" s="146">
        <v>0</v>
      </c>
      <c r="M367" s="146">
        <v>0</v>
      </c>
      <c r="N367" s="146">
        <v>0</v>
      </c>
      <c r="O367" s="248">
        <v>0</v>
      </c>
      <c r="Q367" s="144">
        <v>0</v>
      </c>
      <c r="R367" s="247">
        <v>0</v>
      </c>
      <c r="S367" s="146">
        <v>0</v>
      </c>
      <c r="T367" s="146">
        <v>0</v>
      </c>
      <c r="U367" s="146">
        <v>0</v>
      </c>
      <c r="V367" s="146">
        <v>0</v>
      </c>
      <c r="W367" s="146">
        <v>0</v>
      </c>
      <c r="X367" s="146">
        <v>0</v>
      </c>
      <c r="Y367" s="146">
        <v>0</v>
      </c>
      <c r="Z367" s="146">
        <v>0</v>
      </c>
      <c r="AA367" s="146">
        <v>0</v>
      </c>
      <c r="AB367" s="146">
        <v>0</v>
      </c>
      <c r="AC367" s="248">
        <v>0</v>
      </c>
      <c r="AE367" s="144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145">
        <v>0</v>
      </c>
      <c r="AR367" s="10"/>
    </row>
    <row r="368" spans="1:44" x14ac:dyDescent="0.35">
      <c r="A368" s="171">
        <v>3</v>
      </c>
      <c r="B368" s="228">
        <v>0.15625</v>
      </c>
      <c r="C368" s="144">
        <v>0</v>
      </c>
      <c r="D368" s="247">
        <v>0</v>
      </c>
      <c r="E368" s="146">
        <v>0</v>
      </c>
      <c r="F368" s="146">
        <v>0</v>
      </c>
      <c r="G368" s="146">
        <v>0</v>
      </c>
      <c r="H368" s="146">
        <v>0</v>
      </c>
      <c r="I368" s="146">
        <v>0</v>
      </c>
      <c r="J368" s="146">
        <v>0</v>
      </c>
      <c r="K368" s="146">
        <v>0</v>
      </c>
      <c r="L368" s="146">
        <v>0</v>
      </c>
      <c r="M368" s="146">
        <v>0</v>
      </c>
      <c r="N368" s="146">
        <v>0</v>
      </c>
      <c r="O368" s="248">
        <v>0</v>
      </c>
      <c r="Q368" s="144">
        <v>0</v>
      </c>
      <c r="R368" s="247">
        <v>0</v>
      </c>
      <c r="S368" s="146">
        <v>0</v>
      </c>
      <c r="T368" s="146">
        <v>0</v>
      </c>
      <c r="U368" s="146">
        <v>0</v>
      </c>
      <c r="V368" s="146">
        <v>0</v>
      </c>
      <c r="W368" s="146">
        <v>0</v>
      </c>
      <c r="X368" s="146">
        <v>0</v>
      </c>
      <c r="Y368" s="146">
        <v>0</v>
      </c>
      <c r="Z368" s="146">
        <v>0</v>
      </c>
      <c r="AA368" s="146">
        <v>0</v>
      </c>
      <c r="AB368" s="146">
        <v>0</v>
      </c>
      <c r="AC368" s="248">
        <v>0</v>
      </c>
      <c r="AE368" s="144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145">
        <v>0</v>
      </c>
      <c r="AR368" s="10"/>
    </row>
    <row r="369" spans="1:44" x14ac:dyDescent="0.35">
      <c r="A369" s="171">
        <v>3</v>
      </c>
      <c r="B369" s="228">
        <v>0.16666700000000001</v>
      </c>
      <c r="C369" s="144">
        <v>0</v>
      </c>
      <c r="D369" s="247">
        <v>0</v>
      </c>
      <c r="E369" s="146">
        <v>0</v>
      </c>
      <c r="F369" s="146">
        <v>0</v>
      </c>
      <c r="G369" s="146">
        <v>0</v>
      </c>
      <c r="H369" s="146">
        <v>0</v>
      </c>
      <c r="I369" s="146">
        <v>0</v>
      </c>
      <c r="J369" s="146">
        <v>0</v>
      </c>
      <c r="K369" s="146">
        <v>0</v>
      </c>
      <c r="L369" s="146">
        <v>0</v>
      </c>
      <c r="M369" s="146">
        <v>0</v>
      </c>
      <c r="N369" s="146">
        <v>0</v>
      </c>
      <c r="O369" s="248">
        <v>0</v>
      </c>
      <c r="Q369" s="144">
        <v>0</v>
      </c>
      <c r="R369" s="247">
        <v>0</v>
      </c>
      <c r="S369" s="146">
        <v>0</v>
      </c>
      <c r="T369" s="146">
        <v>0</v>
      </c>
      <c r="U369" s="146">
        <v>0</v>
      </c>
      <c r="V369" s="146">
        <v>0</v>
      </c>
      <c r="W369" s="146">
        <v>0</v>
      </c>
      <c r="X369" s="146">
        <v>0</v>
      </c>
      <c r="Y369" s="146">
        <v>0</v>
      </c>
      <c r="Z369" s="146">
        <v>0</v>
      </c>
      <c r="AA369" s="146">
        <v>0</v>
      </c>
      <c r="AB369" s="146">
        <v>0</v>
      </c>
      <c r="AC369" s="248">
        <v>0</v>
      </c>
      <c r="AE369" s="144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145">
        <v>0</v>
      </c>
      <c r="AR369" s="10"/>
    </row>
    <row r="370" spans="1:44" x14ac:dyDescent="0.35">
      <c r="A370" s="171">
        <v>3</v>
      </c>
      <c r="B370" s="228">
        <v>0.17708299999999999</v>
      </c>
      <c r="C370" s="144">
        <v>0</v>
      </c>
      <c r="D370" s="247">
        <v>0</v>
      </c>
      <c r="E370" s="146">
        <v>0</v>
      </c>
      <c r="F370" s="146">
        <v>0</v>
      </c>
      <c r="G370" s="146">
        <v>0</v>
      </c>
      <c r="H370" s="146">
        <v>0</v>
      </c>
      <c r="I370" s="146">
        <v>0</v>
      </c>
      <c r="J370" s="146">
        <v>0</v>
      </c>
      <c r="K370" s="146">
        <v>0</v>
      </c>
      <c r="L370" s="146">
        <v>0</v>
      </c>
      <c r="M370" s="146">
        <v>0</v>
      </c>
      <c r="N370" s="146">
        <v>0</v>
      </c>
      <c r="O370" s="248">
        <v>0</v>
      </c>
      <c r="Q370" s="144">
        <v>0</v>
      </c>
      <c r="R370" s="247">
        <v>0</v>
      </c>
      <c r="S370" s="146">
        <v>0</v>
      </c>
      <c r="T370" s="146">
        <v>0</v>
      </c>
      <c r="U370" s="146">
        <v>0</v>
      </c>
      <c r="V370" s="146">
        <v>0</v>
      </c>
      <c r="W370" s="146">
        <v>0</v>
      </c>
      <c r="X370" s="146">
        <v>0</v>
      </c>
      <c r="Y370" s="146">
        <v>0</v>
      </c>
      <c r="Z370" s="146">
        <v>0</v>
      </c>
      <c r="AA370" s="146">
        <v>0</v>
      </c>
      <c r="AB370" s="146">
        <v>0</v>
      </c>
      <c r="AC370" s="248">
        <v>0</v>
      </c>
      <c r="AE370" s="144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145">
        <v>0</v>
      </c>
      <c r="AR370" s="10"/>
    </row>
    <row r="371" spans="1:44" x14ac:dyDescent="0.35">
      <c r="A371" s="171">
        <v>3</v>
      </c>
      <c r="B371" s="228">
        <v>0.1875</v>
      </c>
      <c r="C371" s="144">
        <v>0</v>
      </c>
      <c r="D371" s="247">
        <v>0</v>
      </c>
      <c r="E371" s="146">
        <v>0</v>
      </c>
      <c r="F371" s="146">
        <v>0</v>
      </c>
      <c r="G371" s="146">
        <v>0</v>
      </c>
      <c r="H371" s="146">
        <v>0</v>
      </c>
      <c r="I371" s="146">
        <v>0</v>
      </c>
      <c r="J371" s="146">
        <v>0</v>
      </c>
      <c r="K371" s="146">
        <v>0</v>
      </c>
      <c r="L371" s="146">
        <v>0</v>
      </c>
      <c r="M371" s="146">
        <v>0</v>
      </c>
      <c r="N371" s="146">
        <v>0</v>
      </c>
      <c r="O371" s="248">
        <v>0</v>
      </c>
      <c r="Q371" s="144">
        <v>0</v>
      </c>
      <c r="R371" s="247">
        <v>0</v>
      </c>
      <c r="S371" s="146">
        <v>0</v>
      </c>
      <c r="T371" s="146">
        <v>0</v>
      </c>
      <c r="U371" s="146">
        <v>0</v>
      </c>
      <c r="V371" s="146">
        <v>0</v>
      </c>
      <c r="W371" s="146">
        <v>0</v>
      </c>
      <c r="X371" s="146">
        <v>0</v>
      </c>
      <c r="Y371" s="146">
        <v>0</v>
      </c>
      <c r="Z371" s="146">
        <v>0</v>
      </c>
      <c r="AA371" s="146">
        <v>0</v>
      </c>
      <c r="AB371" s="146">
        <v>0</v>
      </c>
      <c r="AC371" s="248">
        <v>0</v>
      </c>
      <c r="AE371" s="144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145">
        <v>0</v>
      </c>
      <c r="AR371" s="10"/>
    </row>
    <row r="372" spans="1:44" x14ac:dyDescent="0.35">
      <c r="A372" s="171">
        <v>3</v>
      </c>
      <c r="B372" s="228">
        <v>0.19791700000000001</v>
      </c>
      <c r="C372" s="144">
        <v>0</v>
      </c>
      <c r="D372" s="247">
        <v>0</v>
      </c>
      <c r="E372" s="146">
        <v>0</v>
      </c>
      <c r="F372" s="146">
        <v>0</v>
      </c>
      <c r="G372" s="146">
        <v>0</v>
      </c>
      <c r="H372" s="146">
        <v>0</v>
      </c>
      <c r="I372" s="146">
        <v>0</v>
      </c>
      <c r="J372" s="146">
        <v>0</v>
      </c>
      <c r="K372" s="146">
        <v>0</v>
      </c>
      <c r="L372" s="146">
        <v>0</v>
      </c>
      <c r="M372" s="146">
        <v>0</v>
      </c>
      <c r="N372" s="146">
        <v>0</v>
      </c>
      <c r="O372" s="248">
        <v>0</v>
      </c>
      <c r="Q372" s="144">
        <v>0</v>
      </c>
      <c r="R372" s="247">
        <v>0</v>
      </c>
      <c r="S372" s="146">
        <v>0</v>
      </c>
      <c r="T372" s="146">
        <v>0</v>
      </c>
      <c r="U372" s="146">
        <v>0</v>
      </c>
      <c r="V372" s="146">
        <v>0</v>
      </c>
      <c r="W372" s="146">
        <v>0</v>
      </c>
      <c r="X372" s="146">
        <v>0</v>
      </c>
      <c r="Y372" s="146">
        <v>0</v>
      </c>
      <c r="Z372" s="146">
        <v>0</v>
      </c>
      <c r="AA372" s="146">
        <v>0</v>
      </c>
      <c r="AB372" s="146">
        <v>0</v>
      </c>
      <c r="AC372" s="248">
        <v>0</v>
      </c>
      <c r="AE372" s="144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145">
        <v>0</v>
      </c>
      <c r="AR372" s="10"/>
    </row>
    <row r="373" spans="1:44" x14ac:dyDescent="0.35">
      <c r="A373" s="171">
        <v>3</v>
      </c>
      <c r="B373" s="228">
        <v>0.20833299999999999</v>
      </c>
      <c r="C373" s="144">
        <v>0</v>
      </c>
      <c r="D373" s="247">
        <v>0</v>
      </c>
      <c r="E373" s="146">
        <v>0</v>
      </c>
      <c r="F373" s="146">
        <v>0</v>
      </c>
      <c r="G373" s="146">
        <v>0</v>
      </c>
      <c r="H373" s="146">
        <v>0</v>
      </c>
      <c r="I373" s="146">
        <v>0</v>
      </c>
      <c r="J373" s="146">
        <v>0</v>
      </c>
      <c r="K373" s="146">
        <v>0</v>
      </c>
      <c r="L373" s="146">
        <v>0</v>
      </c>
      <c r="M373" s="146">
        <v>0</v>
      </c>
      <c r="N373" s="146">
        <v>0</v>
      </c>
      <c r="O373" s="248">
        <v>0</v>
      </c>
      <c r="Q373" s="144">
        <v>0</v>
      </c>
      <c r="R373" s="247">
        <v>0</v>
      </c>
      <c r="S373" s="146">
        <v>0</v>
      </c>
      <c r="T373" s="146">
        <v>0</v>
      </c>
      <c r="U373" s="146">
        <v>0</v>
      </c>
      <c r="V373" s="146">
        <v>0</v>
      </c>
      <c r="W373" s="146">
        <v>0</v>
      </c>
      <c r="X373" s="146">
        <v>0</v>
      </c>
      <c r="Y373" s="146">
        <v>0</v>
      </c>
      <c r="Z373" s="146">
        <v>0</v>
      </c>
      <c r="AA373" s="146">
        <v>0</v>
      </c>
      <c r="AB373" s="146">
        <v>0</v>
      </c>
      <c r="AC373" s="248">
        <v>0</v>
      </c>
      <c r="AE373" s="144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145">
        <v>0</v>
      </c>
      <c r="AR373" s="10"/>
    </row>
    <row r="374" spans="1:44" x14ac:dyDescent="0.35">
      <c r="A374" s="171">
        <v>3</v>
      </c>
      <c r="B374" s="228">
        <v>0.21875</v>
      </c>
      <c r="C374" s="144">
        <v>0</v>
      </c>
      <c r="D374" s="247">
        <v>0</v>
      </c>
      <c r="E374" s="146">
        <v>0</v>
      </c>
      <c r="F374" s="146">
        <v>0</v>
      </c>
      <c r="G374" s="146">
        <v>0</v>
      </c>
      <c r="H374" s="146">
        <v>0</v>
      </c>
      <c r="I374" s="146">
        <v>0</v>
      </c>
      <c r="J374" s="146">
        <v>0</v>
      </c>
      <c r="K374" s="146">
        <v>0</v>
      </c>
      <c r="L374" s="146">
        <v>0</v>
      </c>
      <c r="M374" s="146">
        <v>0</v>
      </c>
      <c r="N374" s="146">
        <v>0</v>
      </c>
      <c r="O374" s="248">
        <v>0</v>
      </c>
      <c r="Q374" s="144">
        <v>1</v>
      </c>
      <c r="R374" s="247">
        <v>0</v>
      </c>
      <c r="S374" s="146">
        <v>1</v>
      </c>
      <c r="T374" s="146">
        <v>0</v>
      </c>
      <c r="U374" s="146">
        <v>0</v>
      </c>
      <c r="V374" s="146">
        <v>0</v>
      </c>
      <c r="W374" s="146">
        <v>0</v>
      </c>
      <c r="X374" s="146">
        <v>0</v>
      </c>
      <c r="Y374" s="146">
        <v>0</v>
      </c>
      <c r="Z374" s="146">
        <v>0</v>
      </c>
      <c r="AA374" s="146">
        <v>0</v>
      </c>
      <c r="AB374" s="146">
        <v>0</v>
      </c>
      <c r="AC374" s="248">
        <v>0</v>
      </c>
      <c r="AE374" s="144">
        <v>1</v>
      </c>
      <c r="AF374" s="8">
        <v>0</v>
      </c>
      <c r="AG374" s="8">
        <v>1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145">
        <v>0</v>
      </c>
      <c r="AR374" s="10"/>
    </row>
    <row r="375" spans="1:44" x14ac:dyDescent="0.35">
      <c r="A375" s="171">
        <v>3</v>
      </c>
      <c r="B375" s="228">
        <v>0.22916700000000001</v>
      </c>
      <c r="C375" s="144">
        <v>0</v>
      </c>
      <c r="D375" s="247">
        <v>0</v>
      </c>
      <c r="E375" s="146">
        <v>0</v>
      </c>
      <c r="F375" s="146">
        <v>0</v>
      </c>
      <c r="G375" s="146">
        <v>0</v>
      </c>
      <c r="H375" s="146">
        <v>0</v>
      </c>
      <c r="I375" s="146">
        <v>0</v>
      </c>
      <c r="J375" s="146">
        <v>0</v>
      </c>
      <c r="K375" s="146">
        <v>0</v>
      </c>
      <c r="L375" s="146">
        <v>0</v>
      </c>
      <c r="M375" s="146">
        <v>0</v>
      </c>
      <c r="N375" s="146">
        <v>0</v>
      </c>
      <c r="O375" s="248">
        <v>0</v>
      </c>
      <c r="Q375" s="144">
        <v>0</v>
      </c>
      <c r="R375" s="247">
        <v>0</v>
      </c>
      <c r="S375" s="146">
        <v>0</v>
      </c>
      <c r="T375" s="146">
        <v>0</v>
      </c>
      <c r="U375" s="146">
        <v>0</v>
      </c>
      <c r="V375" s="146">
        <v>0</v>
      </c>
      <c r="W375" s="146">
        <v>0</v>
      </c>
      <c r="X375" s="146">
        <v>0</v>
      </c>
      <c r="Y375" s="146">
        <v>0</v>
      </c>
      <c r="Z375" s="146">
        <v>0</v>
      </c>
      <c r="AA375" s="146">
        <v>0</v>
      </c>
      <c r="AB375" s="146">
        <v>0</v>
      </c>
      <c r="AC375" s="248">
        <v>0</v>
      </c>
      <c r="AE375" s="144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145">
        <v>0</v>
      </c>
      <c r="AR375" s="10"/>
    </row>
    <row r="376" spans="1:44" x14ac:dyDescent="0.35">
      <c r="A376" s="171">
        <v>3</v>
      </c>
      <c r="B376" s="228">
        <v>0.23958299999999999</v>
      </c>
      <c r="C376" s="144">
        <v>0</v>
      </c>
      <c r="D376" s="247">
        <v>0</v>
      </c>
      <c r="E376" s="146">
        <v>0</v>
      </c>
      <c r="F376" s="146">
        <v>0</v>
      </c>
      <c r="G376" s="146">
        <v>0</v>
      </c>
      <c r="H376" s="146">
        <v>0</v>
      </c>
      <c r="I376" s="146">
        <v>0</v>
      </c>
      <c r="J376" s="146">
        <v>0</v>
      </c>
      <c r="K376" s="146">
        <v>0</v>
      </c>
      <c r="L376" s="146">
        <v>0</v>
      </c>
      <c r="M376" s="146">
        <v>0</v>
      </c>
      <c r="N376" s="146">
        <v>0</v>
      </c>
      <c r="O376" s="248">
        <v>0</v>
      </c>
      <c r="Q376" s="144">
        <v>0</v>
      </c>
      <c r="R376" s="247">
        <v>0</v>
      </c>
      <c r="S376" s="146">
        <v>0</v>
      </c>
      <c r="T376" s="146">
        <v>0</v>
      </c>
      <c r="U376" s="146">
        <v>0</v>
      </c>
      <c r="V376" s="146">
        <v>0</v>
      </c>
      <c r="W376" s="146">
        <v>0</v>
      </c>
      <c r="X376" s="146">
        <v>0</v>
      </c>
      <c r="Y376" s="146">
        <v>0</v>
      </c>
      <c r="Z376" s="146">
        <v>0</v>
      </c>
      <c r="AA376" s="146">
        <v>0</v>
      </c>
      <c r="AB376" s="146">
        <v>0</v>
      </c>
      <c r="AC376" s="248">
        <v>0</v>
      </c>
      <c r="AE376" s="144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145">
        <v>0</v>
      </c>
      <c r="AR376" s="10"/>
    </row>
    <row r="377" spans="1:44" x14ac:dyDescent="0.35">
      <c r="A377" s="171">
        <v>3</v>
      </c>
      <c r="B377" s="228">
        <v>0.25</v>
      </c>
      <c r="C377" s="144">
        <v>0</v>
      </c>
      <c r="D377" s="247">
        <v>0</v>
      </c>
      <c r="E377" s="146">
        <v>0</v>
      </c>
      <c r="F377" s="146">
        <v>0</v>
      </c>
      <c r="G377" s="146">
        <v>0</v>
      </c>
      <c r="H377" s="146">
        <v>0</v>
      </c>
      <c r="I377" s="146">
        <v>0</v>
      </c>
      <c r="J377" s="146">
        <v>0</v>
      </c>
      <c r="K377" s="146">
        <v>0</v>
      </c>
      <c r="L377" s="146">
        <v>0</v>
      </c>
      <c r="M377" s="146">
        <v>0</v>
      </c>
      <c r="N377" s="146">
        <v>0</v>
      </c>
      <c r="O377" s="248">
        <v>0</v>
      </c>
      <c r="Q377" s="144">
        <v>0</v>
      </c>
      <c r="R377" s="247">
        <v>0</v>
      </c>
      <c r="S377" s="146">
        <v>0</v>
      </c>
      <c r="T377" s="146">
        <v>0</v>
      </c>
      <c r="U377" s="146">
        <v>0</v>
      </c>
      <c r="V377" s="146">
        <v>0</v>
      </c>
      <c r="W377" s="146">
        <v>0</v>
      </c>
      <c r="X377" s="146">
        <v>0</v>
      </c>
      <c r="Y377" s="146">
        <v>0</v>
      </c>
      <c r="Z377" s="146">
        <v>0</v>
      </c>
      <c r="AA377" s="146">
        <v>0</v>
      </c>
      <c r="AB377" s="146">
        <v>0</v>
      </c>
      <c r="AC377" s="248">
        <v>0</v>
      </c>
      <c r="AE377" s="144">
        <v>0</v>
      </c>
      <c r="AF377" s="146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145">
        <v>0</v>
      </c>
      <c r="AR377" s="10"/>
    </row>
    <row r="378" spans="1:44" x14ac:dyDescent="0.35">
      <c r="A378" s="171">
        <v>3</v>
      </c>
      <c r="B378" s="228">
        <v>0.26041700000000001</v>
      </c>
      <c r="C378" s="144">
        <v>0</v>
      </c>
      <c r="D378" s="247">
        <v>0</v>
      </c>
      <c r="E378" s="146">
        <v>0</v>
      </c>
      <c r="F378" s="146">
        <v>0</v>
      </c>
      <c r="G378" s="146">
        <v>0</v>
      </c>
      <c r="H378" s="146">
        <v>0</v>
      </c>
      <c r="I378" s="146">
        <v>0</v>
      </c>
      <c r="J378" s="146">
        <v>0</v>
      </c>
      <c r="K378" s="146">
        <v>0</v>
      </c>
      <c r="L378" s="146">
        <v>0</v>
      </c>
      <c r="M378" s="146">
        <v>0</v>
      </c>
      <c r="N378" s="146">
        <v>0</v>
      </c>
      <c r="O378" s="248">
        <v>0</v>
      </c>
      <c r="Q378" s="144">
        <v>0</v>
      </c>
      <c r="R378" s="247">
        <v>0</v>
      </c>
      <c r="S378" s="146">
        <v>0</v>
      </c>
      <c r="T378" s="146">
        <v>0</v>
      </c>
      <c r="U378" s="146">
        <v>0</v>
      </c>
      <c r="V378" s="146">
        <v>0</v>
      </c>
      <c r="W378" s="146">
        <v>0</v>
      </c>
      <c r="X378" s="146">
        <v>0</v>
      </c>
      <c r="Y378" s="146">
        <v>0</v>
      </c>
      <c r="Z378" s="146">
        <v>0</v>
      </c>
      <c r="AA378" s="146">
        <v>0</v>
      </c>
      <c r="AB378" s="146">
        <v>0</v>
      </c>
      <c r="AC378" s="248">
        <v>0</v>
      </c>
      <c r="AE378" s="144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145">
        <v>0</v>
      </c>
      <c r="AR378" s="10"/>
    </row>
    <row r="379" spans="1:44" x14ac:dyDescent="0.35">
      <c r="A379" s="171">
        <v>3</v>
      </c>
      <c r="B379" s="228">
        <v>0.27083299999999999</v>
      </c>
      <c r="C379" s="144">
        <v>2</v>
      </c>
      <c r="D379" s="247">
        <v>0</v>
      </c>
      <c r="E379" s="146">
        <v>2</v>
      </c>
      <c r="F379" s="146">
        <v>0</v>
      </c>
      <c r="G379" s="146">
        <v>0</v>
      </c>
      <c r="H379" s="146">
        <v>0</v>
      </c>
      <c r="I379" s="146">
        <v>0</v>
      </c>
      <c r="J379" s="146">
        <v>0</v>
      </c>
      <c r="K379" s="146">
        <v>0</v>
      </c>
      <c r="L379" s="146">
        <v>0</v>
      </c>
      <c r="M379" s="146">
        <v>0</v>
      </c>
      <c r="N379" s="146">
        <v>0</v>
      </c>
      <c r="O379" s="248">
        <v>0</v>
      </c>
      <c r="Q379" s="144">
        <v>2</v>
      </c>
      <c r="R379" s="247">
        <v>0</v>
      </c>
      <c r="S379" s="146">
        <v>2</v>
      </c>
      <c r="T379" s="146">
        <v>0</v>
      </c>
      <c r="U379" s="146">
        <v>0</v>
      </c>
      <c r="V379" s="146">
        <v>0</v>
      </c>
      <c r="W379" s="146">
        <v>0</v>
      </c>
      <c r="X379" s="146">
        <v>0</v>
      </c>
      <c r="Y379" s="146">
        <v>0</v>
      </c>
      <c r="Z379" s="146">
        <v>0</v>
      </c>
      <c r="AA379" s="146">
        <v>0</v>
      </c>
      <c r="AB379" s="146">
        <v>0</v>
      </c>
      <c r="AC379" s="248">
        <v>0</v>
      </c>
      <c r="AE379" s="144">
        <v>4</v>
      </c>
      <c r="AF379" s="8">
        <v>0</v>
      </c>
      <c r="AG379" s="8">
        <v>4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145">
        <v>0</v>
      </c>
      <c r="AR379" s="10"/>
    </row>
    <row r="380" spans="1:44" x14ac:dyDescent="0.35">
      <c r="A380" s="171">
        <v>3</v>
      </c>
      <c r="B380" s="228">
        <v>0.28125</v>
      </c>
      <c r="C380" s="144">
        <v>2</v>
      </c>
      <c r="D380" s="247">
        <v>0</v>
      </c>
      <c r="E380" s="146">
        <v>2</v>
      </c>
      <c r="F380" s="146">
        <v>0</v>
      </c>
      <c r="G380" s="146">
        <v>0</v>
      </c>
      <c r="H380" s="146">
        <v>0</v>
      </c>
      <c r="I380" s="146">
        <v>0</v>
      </c>
      <c r="J380" s="146">
        <v>0</v>
      </c>
      <c r="K380" s="146">
        <v>0</v>
      </c>
      <c r="L380" s="146">
        <v>0</v>
      </c>
      <c r="M380" s="146">
        <v>0</v>
      </c>
      <c r="N380" s="146">
        <v>0</v>
      </c>
      <c r="O380" s="248">
        <v>0</v>
      </c>
      <c r="Q380" s="144">
        <v>1</v>
      </c>
      <c r="R380" s="247">
        <v>0</v>
      </c>
      <c r="S380" s="146">
        <v>1</v>
      </c>
      <c r="T380" s="146">
        <v>0</v>
      </c>
      <c r="U380" s="146">
        <v>0</v>
      </c>
      <c r="V380" s="146">
        <v>0</v>
      </c>
      <c r="W380" s="146">
        <v>0</v>
      </c>
      <c r="X380" s="146">
        <v>0</v>
      </c>
      <c r="Y380" s="146">
        <v>0</v>
      </c>
      <c r="Z380" s="146">
        <v>0</v>
      </c>
      <c r="AA380" s="146">
        <v>0</v>
      </c>
      <c r="AB380" s="146">
        <v>0</v>
      </c>
      <c r="AC380" s="248">
        <v>0</v>
      </c>
      <c r="AE380" s="144">
        <v>3</v>
      </c>
      <c r="AF380" s="8">
        <v>0</v>
      </c>
      <c r="AG380" s="8">
        <v>3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0</v>
      </c>
      <c r="AP380" s="8">
        <v>0</v>
      </c>
      <c r="AQ380" s="145">
        <v>0</v>
      </c>
      <c r="AR380" s="10"/>
    </row>
    <row r="381" spans="1:44" x14ac:dyDescent="0.35">
      <c r="A381" s="171">
        <v>3</v>
      </c>
      <c r="B381" s="228">
        <v>0.29166700000000001</v>
      </c>
      <c r="C381" s="144">
        <v>4</v>
      </c>
      <c r="D381" s="247">
        <v>0</v>
      </c>
      <c r="E381" s="146">
        <v>4</v>
      </c>
      <c r="F381" s="146">
        <v>0</v>
      </c>
      <c r="G381" s="146">
        <v>0</v>
      </c>
      <c r="H381" s="146">
        <v>0</v>
      </c>
      <c r="I381" s="146">
        <v>0</v>
      </c>
      <c r="J381" s="146">
        <v>0</v>
      </c>
      <c r="K381" s="146">
        <v>0</v>
      </c>
      <c r="L381" s="146">
        <v>0</v>
      </c>
      <c r="M381" s="146">
        <v>0</v>
      </c>
      <c r="N381" s="146">
        <v>0</v>
      </c>
      <c r="O381" s="248">
        <v>0</v>
      </c>
      <c r="Q381" s="144">
        <v>4</v>
      </c>
      <c r="R381" s="247">
        <v>0</v>
      </c>
      <c r="S381" s="146">
        <v>4</v>
      </c>
      <c r="T381" s="146">
        <v>0</v>
      </c>
      <c r="U381" s="146">
        <v>0</v>
      </c>
      <c r="V381" s="146">
        <v>0</v>
      </c>
      <c r="W381" s="146">
        <v>0</v>
      </c>
      <c r="X381" s="146">
        <v>0</v>
      </c>
      <c r="Y381" s="146">
        <v>0</v>
      </c>
      <c r="Z381" s="146">
        <v>0</v>
      </c>
      <c r="AA381" s="146">
        <v>0</v>
      </c>
      <c r="AB381" s="146">
        <v>0</v>
      </c>
      <c r="AC381" s="248">
        <v>0</v>
      </c>
      <c r="AE381" s="144">
        <v>8</v>
      </c>
      <c r="AF381" s="8">
        <v>0</v>
      </c>
      <c r="AG381" s="8">
        <v>8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145">
        <v>0</v>
      </c>
      <c r="AR381" s="10"/>
    </row>
    <row r="382" spans="1:44" x14ac:dyDescent="0.35">
      <c r="A382" s="171">
        <v>3</v>
      </c>
      <c r="B382" s="228">
        <v>0.30208299999999999</v>
      </c>
      <c r="C382" s="144">
        <v>3</v>
      </c>
      <c r="D382" s="247">
        <v>0</v>
      </c>
      <c r="E382" s="146">
        <v>2</v>
      </c>
      <c r="F382" s="146">
        <v>0</v>
      </c>
      <c r="G382" s="146">
        <v>1</v>
      </c>
      <c r="H382" s="146">
        <v>0</v>
      </c>
      <c r="I382" s="146">
        <v>0</v>
      </c>
      <c r="J382" s="146">
        <v>0</v>
      </c>
      <c r="K382" s="146">
        <v>0</v>
      </c>
      <c r="L382" s="146">
        <v>0</v>
      </c>
      <c r="M382" s="146">
        <v>0</v>
      </c>
      <c r="N382" s="146">
        <v>0</v>
      </c>
      <c r="O382" s="248">
        <v>0</v>
      </c>
      <c r="Q382" s="144">
        <v>4</v>
      </c>
      <c r="R382" s="247">
        <v>0</v>
      </c>
      <c r="S382" s="146">
        <v>4</v>
      </c>
      <c r="T382" s="146">
        <v>0</v>
      </c>
      <c r="U382" s="146">
        <v>0</v>
      </c>
      <c r="V382" s="146">
        <v>0</v>
      </c>
      <c r="W382" s="146">
        <v>0</v>
      </c>
      <c r="X382" s="146">
        <v>0</v>
      </c>
      <c r="Y382" s="146">
        <v>0</v>
      </c>
      <c r="Z382" s="146">
        <v>0</v>
      </c>
      <c r="AA382" s="146">
        <v>0</v>
      </c>
      <c r="AB382" s="146">
        <v>0</v>
      </c>
      <c r="AC382" s="248">
        <v>0</v>
      </c>
      <c r="AE382" s="144">
        <v>7</v>
      </c>
      <c r="AF382" s="8">
        <v>0</v>
      </c>
      <c r="AG382" s="8">
        <v>6</v>
      </c>
      <c r="AH382" s="8">
        <v>0</v>
      </c>
      <c r="AI382" s="8">
        <v>1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145">
        <v>0</v>
      </c>
      <c r="AR382" s="10"/>
    </row>
    <row r="383" spans="1:44" x14ac:dyDescent="0.35">
      <c r="A383" s="171">
        <v>3</v>
      </c>
      <c r="B383" s="228">
        <v>0.3125</v>
      </c>
      <c r="C383" s="144">
        <v>2</v>
      </c>
      <c r="D383" s="247">
        <v>0</v>
      </c>
      <c r="E383" s="146">
        <v>0</v>
      </c>
      <c r="F383" s="146">
        <v>0</v>
      </c>
      <c r="G383" s="146">
        <v>2</v>
      </c>
      <c r="H383" s="146">
        <v>0</v>
      </c>
      <c r="I383" s="146">
        <v>0</v>
      </c>
      <c r="J383" s="146">
        <v>0</v>
      </c>
      <c r="K383" s="146">
        <v>0</v>
      </c>
      <c r="L383" s="146">
        <v>0</v>
      </c>
      <c r="M383" s="146">
        <v>0</v>
      </c>
      <c r="N383" s="146">
        <v>0</v>
      </c>
      <c r="O383" s="248">
        <v>0</v>
      </c>
      <c r="Q383" s="144">
        <v>3</v>
      </c>
      <c r="R383" s="247">
        <v>0</v>
      </c>
      <c r="S383" s="146">
        <v>3</v>
      </c>
      <c r="T383" s="146">
        <v>0</v>
      </c>
      <c r="U383" s="146">
        <v>0</v>
      </c>
      <c r="V383" s="146">
        <v>0</v>
      </c>
      <c r="W383" s="146">
        <v>0</v>
      </c>
      <c r="X383" s="146">
        <v>0</v>
      </c>
      <c r="Y383" s="146">
        <v>0</v>
      </c>
      <c r="Z383" s="146">
        <v>0</v>
      </c>
      <c r="AA383" s="146">
        <v>0</v>
      </c>
      <c r="AB383" s="146">
        <v>0</v>
      </c>
      <c r="AC383" s="248">
        <v>0</v>
      </c>
      <c r="AE383" s="144">
        <v>5</v>
      </c>
      <c r="AF383" s="8">
        <v>0</v>
      </c>
      <c r="AG383" s="8">
        <v>3</v>
      </c>
      <c r="AH383" s="8">
        <v>0</v>
      </c>
      <c r="AI383" s="8">
        <v>2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0</v>
      </c>
      <c r="AP383" s="8">
        <v>0</v>
      </c>
      <c r="AQ383" s="145">
        <v>0</v>
      </c>
      <c r="AR383" s="10"/>
    </row>
    <row r="384" spans="1:44" x14ac:dyDescent="0.35">
      <c r="A384" s="171">
        <v>3</v>
      </c>
      <c r="B384" s="228">
        <v>0.32291700000000001</v>
      </c>
      <c r="C384" s="144">
        <v>15</v>
      </c>
      <c r="D384" s="247">
        <v>0</v>
      </c>
      <c r="E384" s="146">
        <v>11</v>
      </c>
      <c r="F384" s="146">
        <v>0</v>
      </c>
      <c r="G384" s="146">
        <v>2</v>
      </c>
      <c r="H384" s="146">
        <v>0</v>
      </c>
      <c r="I384" s="146">
        <v>1</v>
      </c>
      <c r="J384" s="146">
        <v>1</v>
      </c>
      <c r="K384" s="146">
        <v>0</v>
      </c>
      <c r="L384" s="146">
        <v>0</v>
      </c>
      <c r="M384" s="146">
        <v>0</v>
      </c>
      <c r="N384" s="146">
        <v>0</v>
      </c>
      <c r="O384" s="248">
        <v>0</v>
      </c>
      <c r="Q384" s="144">
        <v>9</v>
      </c>
      <c r="R384" s="247">
        <v>0</v>
      </c>
      <c r="S384" s="146">
        <v>9</v>
      </c>
      <c r="T384" s="146">
        <v>0</v>
      </c>
      <c r="U384" s="146">
        <v>0</v>
      </c>
      <c r="V384" s="146">
        <v>0</v>
      </c>
      <c r="W384" s="146">
        <v>0</v>
      </c>
      <c r="X384" s="146">
        <v>0</v>
      </c>
      <c r="Y384" s="146">
        <v>0</v>
      </c>
      <c r="Z384" s="146">
        <v>0</v>
      </c>
      <c r="AA384" s="146">
        <v>0</v>
      </c>
      <c r="AB384" s="146">
        <v>0</v>
      </c>
      <c r="AC384" s="248">
        <v>0</v>
      </c>
      <c r="AE384" s="144">
        <v>24</v>
      </c>
      <c r="AF384" s="8">
        <v>0</v>
      </c>
      <c r="AG384" s="8">
        <v>20</v>
      </c>
      <c r="AH384" s="8">
        <v>0</v>
      </c>
      <c r="AI384" s="8">
        <v>2</v>
      </c>
      <c r="AJ384" s="8">
        <v>0</v>
      </c>
      <c r="AK384" s="8">
        <v>1</v>
      </c>
      <c r="AL384" s="8">
        <v>1</v>
      </c>
      <c r="AM384" s="8">
        <v>0</v>
      </c>
      <c r="AN384" s="8">
        <v>0</v>
      </c>
      <c r="AO384" s="8">
        <v>0</v>
      </c>
      <c r="AP384" s="8">
        <v>0</v>
      </c>
      <c r="AQ384" s="145">
        <v>0</v>
      </c>
      <c r="AR384" s="10"/>
    </row>
    <row r="385" spans="1:44" x14ac:dyDescent="0.35">
      <c r="A385" s="171">
        <v>3</v>
      </c>
      <c r="B385" s="228">
        <v>0.33333299999999999</v>
      </c>
      <c r="C385" s="144">
        <v>11</v>
      </c>
      <c r="D385" s="247">
        <v>0</v>
      </c>
      <c r="E385" s="146">
        <v>7</v>
      </c>
      <c r="F385" s="146">
        <v>0</v>
      </c>
      <c r="G385" s="146">
        <v>4</v>
      </c>
      <c r="H385" s="146">
        <v>0</v>
      </c>
      <c r="I385" s="146">
        <v>0</v>
      </c>
      <c r="J385" s="146">
        <v>0</v>
      </c>
      <c r="K385" s="146">
        <v>0</v>
      </c>
      <c r="L385" s="146">
        <v>0</v>
      </c>
      <c r="M385" s="146">
        <v>0</v>
      </c>
      <c r="N385" s="146">
        <v>0</v>
      </c>
      <c r="O385" s="248">
        <v>0</v>
      </c>
      <c r="Q385" s="144">
        <v>8</v>
      </c>
      <c r="R385" s="247">
        <v>0</v>
      </c>
      <c r="S385" s="146">
        <v>5</v>
      </c>
      <c r="T385" s="146">
        <v>1</v>
      </c>
      <c r="U385" s="146">
        <v>2</v>
      </c>
      <c r="V385" s="146">
        <v>0</v>
      </c>
      <c r="W385" s="146">
        <v>0</v>
      </c>
      <c r="X385" s="146">
        <v>0</v>
      </c>
      <c r="Y385" s="146">
        <v>0</v>
      </c>
      <c r="Z385" s="146">
        <v>0</v>
      </c>
      <c r="AA385" s="146">
        <v>0</v>
      </c>
      <c r="AB385" s="146">
        <v>0</v>
      </c>
      <c r="AC385" s="248">
        <v>0</v>
      </c>
      <c r="AE385" s="144">
        <v>19</v>
      </c>
      <c r="AF385" s="8">
        <v>0</v>
      </c>
      <c r="AG385" s="8">
        <v>12</v>
      </c>
      <c r="AH385" s="8">
        <v>1</v>
      </c>
      <c r="AI385" s="8">
        <v>6</v>
      </c>
      <c r="AJ385" s="8">
        <v>0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145">
        <v>0</v>
      </c>
      <c r="AR385" s="10"/>
    </row>
    <row r="386" spans="1:44" x14ac:dyDescent="0.35">
      <c r="A386" s="171">
        <v>3</v>
      </c>
      <c r="B386" s="228">
        <v>0.34375</v>
      </c>
      <c r="C386" s="144">
        <v>3</v>
      </c>
      <c r="D386" s="247">
        <v>0</v>
      </c>
      <c r="E386" s="146">
        <v>1</v>
      </c>
      <c r="F386" s="146">
        <v>0</v>
      </c>
      <c r="G386" s="146">
        <v>1</v>
      </c>
      <c r="H386" s="146">
        <v>0</v>
      </c>
      <c r="I386" s="146">
        <v>0</v>
      </c>
      <c r="J386" s="146">
        <v>0</v>
      </c>
      <c r="K386" s="146">
        <v>0</v>
      </c>
      <c r="L386" s="146">
        <v>1</v>
      </c>
      <c r="M386" s="146">
        <v>0</v>
      </c>
      <c r="N386" s="146">
        <v>0</v>
      </c>
      <c r="O386" s="248">
        <v>0</v>
      </c>
      <c r="Q386" s="144">
        <v>9</v>
      </c>
      <c r="R386" s="247">
        <v>0</v>
      </c>
      <c r="S386" s="146">
        <v>8</v>
      </c>
      <c r="T386" s="146">
        <v>0</v>
      </c>
      <c r="U386" s="146">
        <v>1</v>
      </c>
      <c r="V386" s="146">
        <v>0</v>
      </c>
      <c r="W386" s="146">
        <v>0</v>
      </c>
      <c r="X386" s="146">
        <v>0</v>
      </c>
      <c r="Y386" s="146">
        <v>0</v>
      </c>
      <c r="Z386" s="146">
        <v>0</v>
      </c>
      <c r="AA386" s="146">
        <v>0</v>
      </c>
      <c r="AB386" s="146">
        <v>0</v>
      </c>
      <c r="AC386" s="248">
        <v>0</v>
      </c>
      <c r="AE386" s="144">
        <v>12</v>
      </c>
      <c r="AF386" s="8">
        <v>0</v>
      </c>
      <c r="AG386" s="8">
        <v>9</v>
      </c>
      <c r="AH386" s="8">
        <v>0</v>
      </c>
      <c r="AI386" s="8">
        <v>2</v>
      </c>
      <c r="AJ386" s="8">
        <v>0</v>
      </c>
      <c r="AK386" s="8">
        <v>0</v>
      </c>
      <c r="AL386" s="8">
        <v>0</v>
      </c>
      <c r="AM386" s="8">
        <v>0</v>
      </c>
      <c r="AN386" s="8">
        <v>1</v>
      </c>
      <c r="AO386" s="8">
        <v>0</v>
      </c>
      <c r="AP386" s="8">
        <v>0</v>
      </c>
      <c r="AQ386" s="145">
        <v>0</v>
      </c>
      <c r="AR386" s="10"/>
    </row>
    <row r="387" spans="1:44" x14ac:dyDescent="0.35">
      <c r="A387" s="171">
        <v>3</v>
      </c>
      <c r="B387" s="228">
        <v>0.35416700000000001</v>
      </c>
      <c r="C387" s="144">
        <v>12</v>
      </c>
      <c r="D387" s="247">
        <v>0</v>
      </c>
      <c r="E387" s="146">
        <v>6</v>
      </c>
      <c r="F387" s="146">
        <v>1</v>
      </c>
      <c r="G387" s="146">
        <v>5</v>
      </c>
      <c r="H387" s="146">
        <v>0</v>
      </c>
      <c r="I387" s="146">
        <v>0</v>
      </c>
      <c r="J387" s="146">
        <v>0</v>
      </c>
      <c r="K387" s="146">
        <v>0</v>
      </c>
      <c r="L387" s="146">
        <v>0</v>
      </c>
      <c r="M387" s="146">
        <v>0</v>
      </c>
      <c r="N387" s="146">
        <v>0</v>
      </c>
      <c r="O387" s="248">
        <v>0</v>
      </c>
      <c r="Q387" s="144">
        <v>15</v>
      </c>
      <c r="R387" s="247">
        <v>0</v>
      </c>
      <c r="S387" s="146">
        <v>15</v>
      </c>
      <c r="T387" s="146">
        <v>0</v>
      </c>
      <c r="U387" s="146">
        <v>0</v>
      </c>
      <c r="V387" s="146">
        <v>0</v>
      </c>
      <c r="W387" s="146">
        <v>0</v>
      </c>
      <c r="X387" s="146">
        <v>0</v>
      </c>
      <c r="Y387" s="146">
        <v>0</v>
      </c>
      <c r="Z387" s="146">
        <v>0</v>
      </c>
      <c r="AA387" s="146">
        <v>0</v>
      </c>
      <c r="AB387" s="146">
        <v>0</v>
      </c>
      <c r="AC387" s="248">
        <v>0</v>
      </c>
      <c r="AE387" s="144">
        <v>27</v>
      </c>
      <c r="AF387" s="8">
        <v>0</v>
      </c>
      <c r="AG387" s="8">
        <v>21</v>
      </c>
      <c r="AH387" s="8">
        <v>1</v>
      </c>
      <c r="AI387" s="8">
        <v>5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145">
        <v>0</v>
      </c>
      <c r="AR387" s="10"/>
    </row>
    <row r="388" spans="1:44" x14ac:dyDescent="0.35">
      <c r="A388" s="171">
        <v>3</v>
      </c>
      <c r="B388" s="228">
        <v>0.36458299999999999</v>
      </c>
      <c r="C388" s="144">
        <v>12</v>
      </c>
      <c r="D388" s="247">
        <v>0</v>
      </c>
      <c r="E388" s="146">
        <v>11</v>
      </c>
      <c r="F388" s="146">
        <v>0</v>
      </c>
      <c r="G388" s="146">
        <v>1</v>
      </c>
      <c r="H388" s="146">
        <v>0</v>
      </c>
      <c r="I388" s="146">
        <v>0</v>
      </c>
      <c r="J388" s="146">
        <v>0</v>
      </c>
      <c r="K388" s="146">
        <v>0</v>
      </c>
      <c r="L388" s="146">
        <v>0</v>
      </c>
      <c r="M388" s="146">
        <v>0</v>
      </c>
      <c r="N388" s="146">
        <v>0</v>
      </c>
      <c r="O388" s="248">
        <v>0</v>
      </c>
      <c r="Q388" s="144">
        <v>9</v>
      </c>
      <c r="R388" s="247">
        <v>0</v>
      </c>
      <c r="S388" s="146">
        <v>6</v>
      </c>
      <c r="T388" s="146">
        <v>0</v>
      </c>
      <c r="U388" s="146">
        <v>0</v>
      </c>
      <c r="V388" s="146">
        <v>0</v>
      </c>
      <c r="W388" s="146">
        <v>1</v>
      </c>
      <c r="X388" s="146">
        <v>0</v>
      </c>
      <c r="Y388" s="146">
        <v>0</v>
      </c>
      <c r="Z388" s="146">
        <v>2</v>
      </c>
      <c r="AA388" s="146">
        <v>0</v>
      </c>
      <c r="AB388" s="146">
        <v>0</v>
      </c>
      <c r="AC388" s="248">
        <v>0</v>
      </c>
      <c r="AE388" s="144">
        <v>21</v>
      </c>
      <c r="AF388" s="8">
        <v>0</v>
      </c>
      <c r="AG388" s="8">
        <v>17</v>
      </c>
      <c r="AH388" s="8">
        <v>0</v>
      </c>
      <c r="AI388" s="8">
        <v>1</v>
      </c>
      <c r="AJ388" s="8">
        <v>0</v>
      </c>
      <c r="AK388" s="8">
        <v>1</v>
      </c>
      <c r="AL388" s="8">
        <v>0</v>
      </c>
      <c r="AM388" s="8">
        <v>0</v>
      </c>
      <c r="AN388" s="8">
        <v>2</v>
      </c>
      <c r="AO388" s="8">
        <v>0</v>
      </c>
      <c r="AP388" s="8">
        <v>0</v>
      </c>
      <c r="AQ388" s="145">
        <v>0</v>
      </c>
      <c r="AR388" s="10"/>
    </row>
    <row r="389" spans="1:44" x14ac:dyDescent="0.35">
      <c r="A389" s="171">
        <v>3</v>
      </c>
      <c r="B389" s="228">
        <v>0.375</v>
      </c>
      <c r="C389" s="144">
        <v>6</v>
      </c>
      <c r="D389" s="247">
        <v>1</v>
      </c>
      <c r="E389" s="146">
        <v>5</v>
      </c>
      <c r="F389" s="146">
        <v>0</v>
      </c>
      <c r="G389" s="146">
        <v>0</v>
      </c>
      <c r="H389" s="146">
        <v>0</v>
      </c>
      <c r="I389" s="146">
        <v>0</v>
      </c>
      <c r="J389" s="146">
        <v>0</v>
      </c>
      <c r="K389" s="146">
        <v>0</v>
      </c>
      <c r="L389" s="146">
        <v>0</v>
      </c>
      <c r="M389" s="146">
        <v>0</v>
      </c>
      <c r="N389" s="146">
        <v>0</v>
      </c>
      <c r="O389" s="248">
        <v>0</v>
      </c>
      <c r="Q389" s="144">
        <v>3</v>
      </c>
      <c r="R389" s="247">
        <v>0</v>
      </c>
      <c r="S389" s="146">
        <v>3</v>
      </c>
      <c r="T389" s="146">
        <v>0</v>
      </c>
      <c r="U389" s="146">
        <v>0</v>
      </c>
      <c r="V389" s="146">
        <v>0</v>
      </c>
      <c r="W389" s="146">
        <v>0</v>
      </c>
      <c r="X389" s="146">
        <v>0</v>
      </c>
      <c r="Y389" s="146">
        <v>0</v>
      </c>
      <c r="Z389" s="146">
        <v>0</v>
      </c>
      <c r="AA389" s="146">
        <v>0</v>
      </c>
      <c r="AB389" s="146">
        <v>0</v>
      </c>
      <c r="AC389" s="248">
        <v>0</v>
      </c>
      <c r="AE389" s="144">
        <v>9</v>
      </c>
      <c r="AF389" s="8">
        <v>1</v>
      </c>
      <c r="AG389" s="8">
        <v>8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145">
        <v>0</v>
      </c>
      <c r="AR389" s="10"/>
    </row>
    <row r="390" spans="1:44" x14ac:dyDescent="0.35">
      <c r="A390" s="171">
        <v>3</v>
      </c>
      <c r="B390" s="228">
        <v>0.38541700000000001</v>
      </c>
      <c r="C390" s="144">
        <v>7</v>
      </c>
      <c r="D390" s="247">
        <v>0</v>
      </c>
      <c r="E390" s="146">
        <v>4</v>
      </c>
      <c r="F390" s="146">
        <v>0</v>
      </c>
      <c r="G390" s="146">
        <v>2</v>
      </c>
      <c r="H390" s="146">
        <v>1</v>
      </c>
      <c r="I390" s="146">
        <v>0</v>
      </c>
      <c r="J390" s="146">
        <v>0</v>
      </c>
      <c r="K390" s="146">
        <v>0</v>
      </c>
      <c r="L390" s="146">
        <v>0</v>
      </c>
      <c r="M390" s="146">
        <v>0</v>
      </c>
      <c r="N390" s="146">
        <v>0</v>
      </c>
      <c r="O390" s="248">
        <v>0</v>
      </c>
      <c r="Q390" s="144">
        <v>3</v>
      </c>
      <c r="R390" s="247">
        <v>0</v>
      </c>
      <c r="S390" s="146">
        <v>3</v>
      </c>
      <c r="T390" s="146">
        <v>0</v>
      </c>
      <c r="U390" s="146">
        <v>0</v>
      </c>
      <c r="V390" s="146">
        <v>0</v>
      </c>
      <c r="W390" s="146">
        <v>0</v>
      </c>
      <c r="X390" s="146">
        <v>0</v>
      </c>
      <c r="Y390" s="146">
        <v>0</v>
      </c>
      <c r="Z390" s="146">
        <v>0</v>
      </c>
      <c r="AA390" s="146">
        <v>0</v>
      </c>
      <c r="AB390" s="146">
        <v>0</v>
      </c>
      <c r="AC390" s="248">
        <v>0</v>
      </c>
      <c r="AE390" s="144">
        <v>10</v>
      </c>
      <c r="AF390" s="8">
        <v>0</v>
      </c>
      <c r="AG390" s="8">
        <v>7</v>
      </c>
      <c r="AH390" s="8">
        <v>0</v>
      </c>
      <c r="AI390" s="8">
        <v>2</v>
      </c>
      <c r="AJ390" s="8">
        <v>1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0</v>
      </c>
      <c r="AQ390" s="145">
        <v>0</v>
      </c>
      <c r="AR390" s="10"/>
    </row>
    <row r="391" spans="1:44" x14ac:dyDescent="0.35">
      <c r="A391" s="171">
        <v>3</v>
      </c>
      <c r="B391" s="228">
        <v>0.39583299999999999</v>
      </c>
      <c r="C391" s="144">
        <v>9</v>
      </c>
      <c r="D391" s="247">
        <v>0</v>
      </c>
      <c r="E391" s="146">
        <v>6</v>
      </c>
      <c r="F391" s="146">
        <v>0</v>
      </c>
      <c r="G391" s="146">
        <v>3</v>
      </c>
      <c r="H391" s="146">
        <v>0</v>
      </c>
      <c r="I391" s="146">
        <v>0</v>
      </c>
      <c r="J391" s="146">
        <v>0</v>
      </c>
      <c r="K391" s="146">
        <v>0</v>
      </c>
      <c r="L391" s="146">
        <v>0</v>
      </c>
      <c r="M391" s="146">
        <v>0</v>
      </c>
      <c r="N391" s="146">
        <v>0</v>
      </c>
      <c r="O391" s="248">
        <v>0</v>
      </c>
      <c r="Q391" s="144">
        <v>5</v>
      </c>
      <c r="R391" s="247">
        <v>0</v>
      </c>
      <c r="S391" s="146">
        <v>3</v>
      </c>
      <c r="T391" s="146">
        <v>0</v>
      </c>
      <c r="U391" s="146">
        <v>1</v>
      </c>
      <c r="V391" s="146">
        <v>1</v>
      </c>
      <c r="W391" s="146">
        <v>0</v>
      </c>
      <c r="X391" s="146">
        <v>0</v>
      </c>
      <c r="Y391" s="146">
        <v>0</v>
      </c>
      <c r="Z391" s="146">
        <v>0</v>
      </c>
      <c r="AA391" s="146">
        <v>0</v>
      </c>
      <c r="AB391" s="146">
        <v>0</v>
      </c>
      <c r="AC391" s="248">
        <v>0</v>
      </c>
      <c r="AE391" s="144">
        <v>14</v>
      </c>
      <c r="AF391" s="8">
        <v>0</v>
      </c>
      <c r="AG391" s="8">
        <v>9</v>
      </c>
      <c r="AH391" s="8">
        <v>0</v>
      </c>
      <c r="AI391" s="8">
        <v>4</v>
      </c>
      <c r="AJ391" s="8">
        <v>1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</v>
      </c>
      <c r="AQ391" s="145">
        <v>0</v>
      </c>
      <c r="AR391" s="10"/>
    </row>
    <row r="392" spans="1:44" x14ac:dyDescent="0.35">
      <c r="A392" s="171">
        <v>3</v>
      </c>
      <c r="B392" s="228">
        <v>0.40625</v>
      </c>
      <c r="C392" s="144">
        <v>6</v>
      </c>
      <c r="D392" s="247">
        <v>0</v>
      </c>
      <c r="E392" s="146">
        <v>5</v>
      </c>
      <c r="F392" s="146">
        <v>0</v>
      </c>
      <c r="G392" s="146">
        <v>1</v>
      </c>
      <c r="H392" s="146">
        <v>0</v>
      </c>
      <c r="I392" s="146">
        <v>0</v>
      </c>
      <c r="J392" s="146">
        <v>0</v>
      </c>
      <c r="K392" s="146">
        <v>0</v>
      </c>
      <c r="L392" s="146">
        <v>0</v>
      </c>
      <c r="M392" s="146">
        <v>0</v>
      </c>
      <c r="N392" s="146">
        <v>0</v>
      </c>
      <c r="O392" s="248">
        <v>0</v>
      </c>
      <c r="Q392" s="144">
        <v>6</v>
      </c>
      <c r="R392" s="247">
        <v>0</v>
      </c>
      <c r="S392" s="146">
        <v>5</v>
      </c>
      <c r="T392" s="146">
        <v>0</v>
      </c>
      <c r="U392" s="146">
        <v>1</v>
      </c>
      <c r="V392" s="146">
        <v>0</v>
      </c>
      <c r="W392" s="146">
        <v>0</v>
      </c>
      <c r="X392" s="146">
        <v>0</v>
      </c>
      <c r="Y392" s="146">
        <v>0</v>
      </c>
      <c r="Z392" s="146">
        <v>0</v>
      </c>
      <c r="AA392" s="146">
        <v>0</v>
      </c>
      <c r="AB392" s="146">
        <v>0</v>
      </c>
      <c r="AC392" s="248">
        <v>0</v>
      </c>
      <c r="AE392" s="144">
        <v>12</v>
      </c>
      <c r="AF392" s="8">
        <v>0</v>
      </c>
      <c r="AG392" s="8">
        <v>10</v>
      </c>
      <c r="AH392" s="8">
        <v>0</v>
      </c>
      <c r="AI392" s="8">
        <v>2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145">
        <v>0</v>
      </c>
      <c r="AR392" s="10"/>
    </row>
    <row r="393" spans="1:44" x14ac:dyDescent="0.35">
      <c r="A393" s="171">
        <v>3</v>
      </c>
      <c r="B393" s="228">
        <v>0.41666700000000001</v>
      </c>
      <c r="C393" s="144">
        <v>3</v>
      </c>
      <c r="D393" s="247">
        <v>0</v>
      </c>
      <c r="E393" s="146">
        <v>3</v>
      </c>
      <c r="F393" s="146">
        <v>0</v>
      </c>
      <c r="G393" s="146">
        <v>0</v>
      </c>
      <c r="H393" s="146">
        <v>0</v>
      </c>
      <c r="I393" s="146">
        <v>0</v>
      </c>
      <c r="J393" s="146">
        <v>0</v>
      </c>
      <c r="K393" s="146">
        <v>0</v>
      </c>
      <c r="L393" s="146">
        <v>0</v>
      </c>
      <c r="M393" s="146">
        <v>0</v>
      </c>
      <c r="N393" s="146">
        <v>0</v>
      </c>
      <c r="O393" s="248">
        <v>0</v>
      </c>
      <c r="Q393" s="144">
        <v>4</v>
      </c>
      <c r="R393" s="247">
        <v>0</v>
      </c>
      <c r="S393" s="146">
        <v>4</v>
      </c>
      <c r="T393" s="146">
        <v>0</v>
      </c>
      <c r="U393" s="146">
        <v>0</v>
      </c>
      <c r="V393" s="146">
        <v>0</v>
      </c>
      <c r="W393" s="146">
        <v>0</v>
      </c>
      <c r="X393" s="146">
        <v>0</v>
      </c>
      <c r="Y393" s="146">
        <v>0</v>
      </c>
      <c r="Z393" s="146">
        <v>0</v>
      </c>
      <c r="AA393" s="146">
        <v>0</v>
      </c>
      <c r="AB393" s="146">
        <v>0</v>
      </c>
      <c r="AC393" s="248">
        <v>0</v>
      </c>
      <c r="AE393" s="144">
        <v>7</v>
      </c>
      <c r="AF393" s="8">
        <v>0</v>
      </c>
      <c r="AG393" s="8">
        <v>7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145">
        <v>0</v>
      </c>
      <c r="AR393" s="10"/>
    </row>
    <row r="394" spans="1:44" x14ac:dyDescent="0.35">
      <c r="A394" s="171">
        <v>3</v>
      </c>
      <c r="B394" s="228">
        <v>0.42708299999999999</v>
      </c>
      <c r="C394" s="144">
        <v>8</v>
      </c>
      <c r="D394" s="247">
        <v>0</v>
      </c>
      <c r="E394" s="146">
        <v>4</v>
      </c>
      <c r="F394" s="146">
        <v>0</v>
      </c>
      <c r="G394" s="146">
        <v>4</v>
      </c>
      <c r="H394" s="146">
        <v>0</v>
      </c>
      <c r="I394" s="146">
        <v>0</v>
      </c>
      <c r="J394" s="146">
        <v>0</v>
      </c>
      <c r="K394" s="146">
        <v>0</v>
      </c>
      <c r="L394" s="146">
        <v>0</v>
      </c>
      <c r="M394" s="146">
        <v>0</v>
      </c>
      <c r="N394" s="146">
        <v>0</v>
      </c>
      <c r="O394" s="248">
        <v>0</v>
      </c>
      <c r="Q394" s="144">
        <v>5</v>
      </c>
      <c r="R394" s="247">
        <v>0</v>
      </c>
      <c r="S394" s="146">
        <v>3</v>
      </c>
      <c r="T394" s="146">
        <v>0</v>
      </c>
      <c r="U394" s="146">
        <v>2</v>
      </c>
      <c r="V394" s="146">
        <v>0</v>
      </c>
      <c r="W394" s="146">
        <v>0</v>
      </c>
      <c r="X394" s="146">
        <v>0</v>
      </c>
      <c r="Y394" s="146">
        <v>0</v>
      </c>
      <c r="Z394" s="146">
        <v>0</v>
      </c>
      <c r="AA394" s="146">
        <v>0</v>
      </c>
      <c r="AB394" s="146">
        <v>0</v>
      </c>
      <c r="AC394" s="248">
        <v>0</v>
      </c>
      <c r="AE394" s="144">
        <v>13</v>
      </c>
      <c r="AF394" s="8">
        <v>0</v>
      </c>
      <c r="AG394" s="8">
        <v>7</v>
      </c>
      <c r="AH394" s="8">
        <v>0</v>
      </c>
      <c r="AI394" s="8">
        <v>6</v>
      </c>
      <c r="AJ394" s="8">
        <v>0</v>
      </c>
      <c r="AK394" s="8">
        <v>0</v>
      </c>
      <c r="AL394" s="8">
        <v>0</v>
      </c>
      <c r="AM394" s="8">
        <v>0</v>
      </c>
      <c r="AN394" s="8">
        <v>0</v>
      </c>
      <c r="AO394" s="8">
        <v>0</v>
      </c>
      <c r="AP394" s="8">
        <v>0</v>
      </c>
      <c r="AQ394" s="145">
        <v>0</v>
      </c>
      <c r="AR394" s="10"/>
    </row>
    <row r="395" spans="1:44" x14ac:dyDescent="0.35">
      <c r="A395" s="171">
        <v>3</v>
      </c>
      <c r="B395" s="228">
        <v>0.4375</v>
      </c>
      <c r="C395" s="144">
        <v>2</v>
      </c>
      <c r="D395" s="247">
        <v>0</v>
      </c>
      <c r="E395" s="146">
        <v>1</v>
      </c>
      <c r="F395" s="146">
        <v>0</v>
      </c>
      <c r="G395" s="146">
        <v>1</v>
      </c>
      <c r="H395" s="146">
        <v>0</v>
      </c>
      <c r="I395" s="146">
        <v>0</v>
      </c>
      <c r="J395" s="146">
        <v>0</v>
      </c>
      <c r="K395" s="146">
        <v>0</v>
      </c>
      <c r="L395" s="146">
        <v>0</v>
      </c>
      <c r="M395" s="146">
        <v>0</v>
      </c>
      <c r="N395" s="146">
        <v>0</v>
      </c>
      <c r="O395" s="248">
        <v>0</v>
      </c>
      <c r="Q395" s="144">
        <v>11</v>
      </c>
      <c r="R395" s="247">
        <v>0</v>
      </c>
      <c r="S395" s="146">
        <v>7</v>
      </c>
      <c r="T395" s="146">
        <v>1</v>
      </c>
      <c r="U395" s="146">
        <v>3</v>
      </c>
      <c r="V395" s="146">
        <v>0</v>
      </c>
      <c r="W395" s="146">
        <v>0</v>
      </c>
      <c r="X395" s="146">
        <v>0</v>
      </c>
      <c r="Y395" s="146">
        <v>0</v>
      </c>
      <c r="Z395" s="146">
        <v>0</v>
      </c>
      <c r="AA395" s="146">
        <v>0</v>
      </c>
      <c r="AB395" s="146">
        <v>0</v>
      </c>
      <c r="AC395" s="248">
        <v>0</v>
      </c>
      <c r="AE395" s="144">
        <v>13</v>
      </c>
      <c r="AF395" s="8">
        <v>0</v>
      </c>
      <c r="AG395" s="8">
        <v>8</v>
      </c>
      <c r="AH395" s="8">
        <v>1</v>
      </c>
      <c r="AI395" s="8">
        <v>4</v>
      </c>
      <c r="AJ395" s="8">
        <v>0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145">
        <v>0</v>
      </c>
      <c r="AR395" s="10"/>
    </row>
    <row r="396" spans="1:44" x14ac:dyDescent="0.35">
      <c r="A396" s="171">
        <v>3</v>
      </c>
      <c r="B396" s="228">
        <v>0.44791700000000001</v>
      </c>
      <c r="C396" s="144">
        <v>14</v>
      </c>
      <c r="D396" s="247">
        <v>0</v>
      </c>
      <c r="E396" s="146">
        <v>7</v>
      </c>
      <c r="F396" s="146">
        <v>2</v>
      </c>
      <c r="G396" s="146">
        <v>5</v>
      </c>
      <c r="H396" s="146">
        <v>0</v>
      </c>
      <c r="I396" s="146">
        <v>0</v>
      </c>
      <c r="J396" s="146">
        <v>0</v>
      </c>
      <c r="K396" s="146">
        <v>0</v>
      </c>
      <c r="L396" s="146">
        <v>0</v>
      </c>
      <c r="M396" s="146">
        <v>0</v>
      </c>
      <c r="N396" s="146">
        <v>0</v>
      </c>
      <c r="O396" s="248">
        <v>0</v>
      </c>
      <c r="Q396" s="144">
        <v>10</v>
      </c>
      <c r="R396" s="247">
        <v>0</v>
      </c>
      <c r="S396" s="146">
        <v>8</v>
      </c>
      <c r="T396" s="146">
        <v>0</v>
      </c>
      <c r="U396" s="146">
        <v>2</v>
      </c>
      <c r="V396" s="146">
        <v>0</v>
      </c>
      <c r="W396" s="146">
        <v>0</v>
      </c>
      <c r="X396" s="146">
        <v>0</v>
      </c>
      <c r="Y396" s="146">
        <v>0</v>
      </c>
      <c r="Z396" s="146">
        <v>0</v>
      </c>
      <c r="AA396" s="146">
        <v>0</v>
      </c>
      <c r="AB396" s="146">
        <v>0</v>
      </c>
      <c r="AC396" s="248">
        <v>0</v>
      </c>
      <c r="AE396" s="144">
        <v>24</v>
      </c>
      <c r="AF396" s="8">
        <v>0</v>
      </c>
      <c r="AG396" s="8">
        <v>15</v>
      </c>
      <c r="AH396" s="8">
        <v>2</v>
      </c>
      <c r="AI396" s="8">
        <v>7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145">
        <v>0</v>
      </c>
      <c r="AR396" s="10"/>
    </row>
    <row r="397" spans="1:44" x14ac:dyDescent="0.35">
      <c r="A397" s="171">
        <v>3</v>
      </c>
      <c r="B397" s="228">
        <v>0.45833299999999999</v>
      </c>
      <c r="C397" s="144">
        <v>4</v>
      </c>
      <c r="D397" s="247">
        <v>0</v>
      </c>
      <c r="E397" s="146">
        <v>2</v>
      </c>
      <c r="F397" s="146">
        <v>0</v>
      </c>
      <c r="G397" s="146">
        <v>2</v>
      </c>
      <c r="H397" s="146">
        <v>0</v>
      </c>
      <c r="I397" s="146">
        <v>0</v>
      </c>
      <c r="J397" s="146">
        <v>0</v>
      </c>
      <c r="K397" s="146">
        <v>0</v>
      </c>
      <c r="L397" s="146">
        <v>0</v>
      </c>
      <c r="M397" s="146">
        <v>0</v>
      </c>
      <c r="N397" s="146">
        <v>0</v>
      </c>
      <c r="O397" s="248">
        <v>0</v>
      </c>
      <c r="Q397" s="144">
        <v>9</v>
      </c>
      <c r="R397" s="247">
        <v>1</v>
      </c>
      <c r="S397" s="146">
        <v>4</v>
      </c>
      <c r="T397" s="146">
        <v>0</v>
      </c>
      <c r="U397" s="146">
        <v>4</v>
      </c>
      <c r="V397" s="146">
        <v>0</v>
      </c>
      <c r="W397" s="146">
        <v>0</v>
      </c>
      <c r="X397" s="146">
        <v>0</v>
      </c>
      <c r="Y397" s="146">
        <v>0</v>
      </c>
      <c r="Z397" s="146">
        <v>0</v>
      </c>
      <c r="AA397" s="146">
        <v>0</v>
      </c>
      <c r="AB397" s="146">
        <v>0</v>
      </c>
      <c r="AC397" s="248">
        <v>0</v>
      </c>
      <c r="AE397" s="144">
        <v>13</v>
      </c>
      <c r="AF397" s="8">
        <v>1</v>
      </c>
      <c r="AG397" s="8">
        <v>6</v>
      </c>
      <c r="AH397" s="8">
        <v>0</v>
      </c>
      <c r="AI397" s="8">
        <v>6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145">
        <v>0</v>
      </c>
      <c r="AR397" s="10"/>
    </row>
    <row r="398" spans="1:44" x14ac:dyDescent="0.35">
      <c r="A398" s="171">
        <v>3</v>
      </c>
      <c r="B398" s="228">
        <v>0.46875</v>
      </c>
      <c r="C398" s="144">
        <v>4</v>
      </c>
      <c r="D398" s="247">
        <v>0</v>
      </c>
      <c r="E398" s="146">
        <v>4</v>
      </c>
      <c r="F398" s="146">
        <v>0</v>
      </c>
      <c r="G398" s="146">
        <v>0</v>
      </c>
      <c r="H398" s="146">
        <v>0</v>
      </c>
      <c r="I398" s="146">
        <v>0</v>
      </c>
      <c r="J398" s="146">
        <v>0</v>
      </c>
      <c r="K398" s="146">
        <v>0</v>
      </c>
      <c r="L398" s="146">
        <v>0</v>
      </c>
      <c r="M398" s="146">
        <v>0</v>
      </c>
      <c r="N398" s="146">
        <v>0</v>
      </c>
      <c r="O398" s="248">
        <v>0</v>
      </c>
      <c r="Q398" s="144">
        <v>8</v>
      </c>
      <c r="R398" s="247">
        <v>0</v>
      </c>
      <c r="S398" s="146">
        <v>6</v>
      </c>
      <c r="T398" s="146">
        <v>1</v>
      </c>
      <c r="U398" s="146">
        <v>1</v>
      </c>
      <c r="V398" s="146">
        <v>0</v>
      </c>
      <c r="W398" s="146">
        <v>0</v>
      </c>
      <c r="X398" s="146">
        <v>0</v>
      </c>
      <c r="Y398" s="146">
        <v>0</v>
      </c>
      <c r="Z398" s="146">
        <v>0</v>
      </c>
      <c r="AA398" s="146">
        <v>0</v>
      </c>
      <c r="AB398" s="146">
        <v>0</v>
      </c>
      <c r="AC398" s="248">
        <v>0</v>
      </c>
      <c r="AE398" s="144">
        <v>12</v>
      </c>
      <c r="AF398" s="8">
        <v>0</v>
      </c>
      <c r="AG398" s="8">
        <v>10</v>
      </c>
      <c r="AH398" s="8">
        <v>1</v>
      </c>
      <c r="AI398" s="8">
        <v>1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145">
        <v>0</v>
      </c>
      <c r="AR398" s="10"/>
    </row>
    <row r="399" spans="1:44" x14ac:dyDescent="0.35">
      <c r="A399" s="171">
        <v>3</v>
      </c>
      <c r="B399" s="228">
        <v>0.47916700000000001</v>
      </c>
      <c r="C399" s="144">
        <v>10</v>
      </c>
      <c r="D399" s="247">
        <v>0</v>
      </c>
      <c r="E399" s="146">
        <v>7</v>
      </c>
      <c r="F399" s="146">
        <v>0</v>
      </c>
      <c r="G399" s="146">
        <v>3</v>
      </c>
      <c r="H399" s="146">
        <v>0</v>
      </c>
      <c r="I399" s="146">
        <v>0</v>
      </c>
      <c r="J399" s="146">
        <v>0</v>
      </c>
      <c r="K399" s="146">
        <v>0</v>
      </c>
      <c r="L399" s="146">
        <v>0</v>
      </c>
      <c r="M399" s="146">
        <v>0</v>
      </c>
      <c r="N399" s="146">
        <v>0</v>
      </c>
      <c r="O399" s="248">
        <v>0</v>
      </c>
      <c r="Q399" s="144">
        <v>7</v>
      </c>
      <c r="R399" s="247">
        <v>0</v>
      </c>
      <c r="S399" s="146">
        <v>7</v>
      </c>
      <c r="T399" s="146">
        <v>0</v>
      </c>
      <c r="U399" s="146">
        <v>0</v>
      </c>
      <c r="V399" s="146">
        <v>0</v>
      </c>
      <c r="W399" s="146">
        <v>0</v>
      </c>
      <c r="X399" s="146">
        <v>0</v>
      </c>
      <c r="Y399" s="146">
        <v>0</v>
      </c>
      <c r="Z399" s="146">
        <v>0</v>
      </c>
      <c r="AA399" s="146">
        <v>0</v>
      </c>
      <c r="AB399" s="146">
        <v>0</v>
      </c>
      <c r="AC399" s="248">
        <v>0</v>
      </c>
      <c r="AE399" s="144">
        <v>17</v>
      </c>
      <c r="AF399" s="8">
        <v>0</v>
      </c>
      <c r="AG399" s="8">
        <v>14</v>
      </c>
      <c r="AH399" s="8">
        <v>0</v>
      </c>
      <c r="AI399" s="8">
        <v>3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145">
        <v>0</v>
      </c>
      <c r="AR399" s="10"/>
    </row>
    <row r="400" spans="1:44" x14ac:dyDescent="0.35">
      <c r="A400" s="171">
        <v>3</v>
      </c>
      <c r="B400" s="228">
        <v>0.48958299999999999</v>
      </c>
      <c r="C400" s="144">
        <v>11</v>
      </c>
      <c r="D400" s="247">
        <v>0</v>
      </c>
      <c r="E400" s="146">
        <v>9</v>
      </c>
      <c r="F400" s="146">
        <v>1</v>
      </c>
      <c r="G400" s="146">
        <v>1</v>
      </c>
      <c r="H400" s="146">
        <v>0</v>
      </c>
      <c r="I400" s="146">
        <v>0</v>
      </c>
      <c r="J400" s="146">
        <v>0</v>
      </c>
      <c r="K400" s="146">
        <v>0</v>
      </c>
      <c r="L400" s="146">
        <v>0</v>
      </c>
      <c r="M400" s="146">
        <v>0</v>
      </c>
      <c r="N400" s="146">
        <v>0</v>
      </c>
      <c r="O400" s="248">
        <v>0</v>
      </c>
      <c r="Q400" s="144">
        <v>9</v>
      </c>
      <c r="R400" s="247">
        <v>0</v>
      </c>
      <c r="S400" s="146">
        <v>8</v>
      </c>
      <c r="T400" s="146">
        <v>0</v>
      </c>
      <c r="U400" s="146">
        <v>1</v>
      </c>
      <c r="V400" s="146">
        <v>0</v>
      </c>
      <c r="W400" s="146">
        <v>0</v>
      </c>
      <c r="X400" s="146">
        <v>0</v>
      </c>
      <c r="Y400" s="146">
        <v>0</v>
      </c>
      <c r="Z400" s="146">
        <v>0</v>
      </c>
      <c r="AA400" s="146">
        <v>0</v>
      </c>
      <c r="AB400" s="146">
        <v>0</v>
      </c>
      <c r="AC400" s="248">
        <v>0</v>
      </c>
      <c r="AE400" s="144">
        <v>20</v>
      </c>
      <c r="AF400" s="8">
        <v>0</v>
      </c>
      <c r="AG400" s="8">
        <v>17</v>
      </c>
      <c r="AH400" s="8">
        <v>1</v>
      </c>
      <c r="AI400" s="8">
        <v>2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145">
        <v>0</v>
      </c>
      <c r="AR400" s="10"/>
    </row>
    <row r="401" spans="1:44" x14ac:dyDescent="0.35">
      <c r="A401" s="171">
        <v>3</v>
      </c>
      <c r="B401" s="228">
        <v>0.5</v>
      </c>
      <c r="C401" s="144">
        <v>5</v>
      </c>
      <c r="D401" s="247">
        <v>0</v>
      </c>
      <c r="E401" s="146">
        <v>5</v>
      </c>
      <c r="F401" s="146">
        <v>0</v>
      </c>
      <c r="G401" s="146">
        <v>0</v>
      </c>
      <c r="H401" s="146">
        <v>0</v>
      </c>
      <c r="I401" s="146">
        <v>0</v>
      </c>
      <c r="J401" s="146">
        <v>0</v>
      </c>
      <c r="K401" s="146">
        <v>0</v>
      </c>
      <c r="L401" s="146">
        <v>0</v>
      </c>
      <c r="M401" s="146">
        <v>0</v>
      </c>
      <c r="N401" s="146">
        <v>0</v>
      </c>
      <c r="O401" s="248">
        <v>0</v>
      </c>
      <c r="Q401" s="144">
        <v>4</v>
      </c>
      <c r="R401" s="247">
        <v>0</v>
      </c>
      <c r="S401" s="146">
        <v>4</v>
      </c>
      <c r="T401" s="146">
        <v>0</v>
      </c>
      <c r="U401" s="146">
        <v>0</v>
      </c>
      <c r="V401" s="146">
        <v>0</v>
      </c>
      <c r="W401" s="146">
        <v>0</v>
      </c>
      <c r="X401" s="146">
        <v>0</v>
      </c>
      <c r="Y401" s="146">
        <v>0</v>
      </c>
      <c r="Z401" s="146">
        <v>0</v>
      </c>
      <c r="AA401" s="146">
        <v>0</v>
      </c>
      <c r="AB401" s="146">
        <v>0</v>
      </c>
      <c r="AC401" s="248">
        <v>0</v>
      </c>
      <c r="AE401" s="144">
        <v>9</v>
      </c>
      <c r="AF401" s="146">
        <v>0</v>
      </c>
      <c r="AG401" s="8">
        <v>9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0</v>
      </c>
      <c r="AP401" s="8">
        <v>0</v>
      </c>
      <c r="AQ401" s="145">
        <v>0</v>
      </c>
      <c r="AR401" s="10"/>
    </row>
    <row r="402" spans="1:44" x14ac:dyDescent="0.35">
      <c r="A402" s="171">
        <v>3</v>
      </c>
      <c r="B402" s="228">
        <v>0.51041700000000001</v>
      </c>
      <c r="C402" s="144">
        <v>4</v>
      </c>
      <c r="D402" s="247">
        <v>0</v>
      </c>
      <c r="E402" s="146">
        <v>4</v>
      </c>
      <c r="F402" s="146">
        <v>0</v>
      </c>
      <c r="G402" s="146">
        <v>0</v>
      </c>
      <c r="H402" s="146">
        <v>0</v>
      </c>
      <c r="I402" s="146">
        <v>0</v>
      </c>
      <c r="J402" s="146">
        <v>0</v>
      </c>
      <c r="K402" s="146">
        <v>0</v>
      </c>
      <c r="L402" s="146">
        <v>0</v>
      </c>
      <c r="M402" s="146">
        <v>0</v>
      </c>
      <c r="N402" s="146">
        <v>0</v>
      </c>
      <c r="O402" s="248">
        <v>0</v>
      </c>
      <c r="Q402" s="144">
        <v>6</v>
      </c>
      <c r="R402" s="247">
        <v>0</v>
      </c>
      <c r="S402" s="146">
        <v>6</v>
      </c>
      <c r="T402" s="146">
        <v>0</v>
      </c>
      <c r="U402" s="146">
        <v>0</v>
      </c>
      <c r="V402" s="146">
        <v>0</v>
      </c>
      <c r="W402" s="146">
        <v>0</v>
      </c>
      <c r="X402" s="146">
        <v>0</v>
      </c>
      <c r="Y402" s="146">
        <v>0</v>
      </c>
      <c r="Z402" s="146">
        <v>0</v>
      </c>
      <c r="AA402" s="146">
        <v>0</v>
      </c>
      <c r="AB402" s="146">
        <v>0</v>
      </c>
      <c r="AC402" s="248">
        <v>0</v>
      </c>
      <c r="AE402" s="144">
        <v>10</v>
      </c>
      <c r="AF402" s="8">
        <v>0</v>
      </c>
      <c r="AG402" s="8">
        <v>10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8">
        <v>0</v>
      </c>
      <c r="AO402" s="8">
        <v>0</v>
      </c>
      <c r="AP402" s="8">
        <v>0</v>
      </c>
      <c r="AQ402" s="145">
        <v>0</v>
      </c>
      <c r="AR402" s="10"/>
    </row>
    <row r="403" spans="1:44" x14ac:dyDescent="0.35">
      <c r="A403" s="171">
        <v>3</v>
      </c>
      <c r="B403" s="228">
        <v>0.52083299999999999</v>
      </c>
      <c r="C403" s="144">
        <v>4</v>
      </c>
      <c r="D403" s="247">
        <v>0</v>
      </c>
      <c r="E403" s="146">
        <v>3</v>
      </c>
      <c r="F403" s="146">
        <v>0</v>
      </c>
      <c r="G403" s="146">
        <v>1</v>
      </c>
      <c r="H403" s="146">
        <v>0</v>
      </c>
      <c r="I403" s="146">
        <v>0</v>
      </c>
      <c r="J403" s="146">
        <v>0</v>
      </c>
      <c r="K403" s="146">
        <v>0</v>
      </c>
      <c r="L403" s="146">
        <v>0</v>
      </c>
      <c r="M403" s="146">
        <v>0</v>
      </c>
      <c r="N403" s="146">
        <v>0</v>
      </c>
      <c r="O403" s="248">
        <v>0</v>
      </c>
      <c r="Q403" s="144">
        <v>4</v>
      </c>
      <c r="R403" s="247">
        <v>0</v>
      </c>
      <c r="S403" s="146">
        <v>3</v>
      </c>
      <c r="T403" s="146">
        <v>0</v>
      </c>
      <c r="U403" s="146">
        <v>1</v>
      </c>
      <c r="V403" s="146">
        <v>0</v>
      </c>
      <c r="W403" s="146">
        <v>0</v>
      </c>
      <c r="X403" s="146">
        <v>0</v>
      </c>
      <c r="Y403" s="146">
        <v>0</v>
      </c>
      <c r="Z403" s="146">
        <v>0</v>
      </c>
      <c r="AA403" s="146">
        <v>0</v>
      </c>
      <c r="AB403" s="146">
        <v>0</v>
      </c>
      <c r="AC403" s="248">
        <v>0</v>
      </c>
      <c r="AE403" s="144">
        <v>8</v>
      </c>
      <c r="AF403" s="8">
        <v>0</v>
      </c>
      <c r="AG403" s="8">
        <v>6</v>
      </c>
      <c r="AH403" s="8">
        <v>0</v>
      </c>
      <c r="AI403" s="8">
        <v>2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0</v>
      </c>
      <c r="AQ403" s="145">
        <v>0</v>
      </c>
      <c r="AR403" s="10"/>
    </row>
    <row r="404" spans="1:44" x14ac:dyDescent="0.35">
      <c r="A404" s="171">
        <v>3</v>
      </c>
      <c r="B404" s="228">
        <v>0.53125</v>
      </c>
      <c r="C404" s="144">
        <v>10</v>
      </c>
      <c r="D404" s="247">
        <v>2</v>
      </c>
      <c r="E404" s="146">
        <v>4</v>
      </c>
      <c r="F404" s="146">
        <v>0</v>
      </c>
      <c r="G404" s="146">
        <v>4</v>
      </c>
      <c r="H404" s="146">
        <v>0</v>
      </c>
      <c r="I404" s="146">
        <v>0</v>
      </c>
      <c r="J404" s="146">
        <v>0</v>
      </c>
      <c r="K404" s="146">
        <v>0</v>
      </c>
      <c r="L404" s="146">
        <v>0</v>
      </c>
      <c r="M404" s="146">
        <v>0</v>
      </c>
      <c r="N404" s="146">
        <v>0</v>
      </c>
      <c r="O404" s="248">
        <v>0</v>
      </c>
      <c r="Q404" s="144">
        <v>9</v>
      </c>
      <c r="R404" s="247">
        <v>0</v>
      </c>
      <c r="S404" s="146">
        <v>7</v>
      </c>
      <c r="T404" s="146">
        <v>0</v>
      </c>
      <c r="U404" s="146">
        <v>2</v>
      </c>
      <c r="V404" s="146">
        <v>0</v>
      </c>
      <c r="W404" s="146">
        <v>0</v>
      </c>
      <c r="X404" s="146">
        <v>0</v>
      </c>
      <c r="Y404" s="146">
        <v>0</v>
      </c>
      <c r="Z404" s="146">
        <v>0</v>
      </c>
      <c r="AA404" s="146">
        <v>0</v>
      </c>
      <c r="AB404" s="146">
        <v>0</v>
      </c>
      <c r="AC404" s="248">
        <v>0</v>
      </c>
      <c r="AE404" s="144">
        <v>19</v>
      </c>
      <c r="AF404" s="8">
        <v>2</v>
      </c>
      <c r="AG404" s="8">
        <v>11</v>
      </c>
      <c r="AH404" s="8">
        <v>0</v>
      </c>
      <c r="AI404" s="8">
        <v>6</v>
      </c>
      <c r="AJ404" s="8">
        <v>0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145">
        <v>0</v>
      </c>
      <c r="AR404" s="10"/>
    </row>
    <row r="405" spans="1:44" x14ac:dyDescent="0.35">
      <c r="A405" s="171">
        <v>3</v>
      </c>
      <c r="B405" s="228">
        <v>0.54166700000000001</v>
      </c>
      <c r="C405" s="144">
        <v>7</v>
      </c>
      <c r="D405" s="247">
        <v>0</v>
      </c>
      <c r="E405" s="146">
        <v>5</v>
      </c>
      <c r="F405" s="146">
        <v>0</v>
      </c>
      <c r="G405" s="146">
        <v>2</v>
      </c>
      <c r="H405" s="146">
        <v>0</v>
      </c>
      <c r="I405" s="146">
        <v>0</v>
      </c>
      <c r="J405" s="146">
        <v>0</v>
      </c>
      <c r="K405" s="146">
        <v>0</v>
      </c>
      <c r="L405" s="146">
        <v>0</v>
      </c>
      <c r="M405" s="146">
        <v>0</v>
      </c>
      <c r="N405" s="146">
        <v>0</v>
      </c>
      <c r="O405" s="248">
        <v>0</v>
      </c>
      <c r="Q405" s="144">
        <v>5</v>
      </c>
      <c r="R405" s="247">
        <v>0</v>
      </c>
      <c r="S405" s="146">
        <v>5</v>
      </c>
      <c r="T405" s="146">
        <v>0</v>
      </c>
      <c r="U405" s="146">
        <v>0</v>
      </c>
      <c r="V405" s="146">
        <v>0</v>
      </c>
      <c r="W405" s="146">
        <v>0</v>
      </c>
      <c r="X405" s="146">
        <v>0</v>
      </c>
      <c r="Y405" s="146">
        <v>0</v>
      </c>
      <c r="Z405" s="146">
        <v>0</v>
      </c>
      <c r="AA405" s="146">
        <v>0</v>
      </c>
      <c r="AB405" s="146">
        <v>0</v>
      </c>
      <c r="AC405" s="248">
        <v>0</v>
      </c>
      <c r="AE405" s="144">
        <v>12</v>
      </c>
      <c r="AF405" s="8">
        <v>0</v>
      </c>
      <c r="AG405" s="8">
        <v>10</v>
      </c>
      <c r="AH405" s="8">
        <v>0</v>
      </c>
      <c r="AI405" s="8">
        <v>2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145">
        <v>0</v>
      </c>
      <c r="AR405" s="10"/>
    </row>
    <row r="406" spans="1:44" x14ac:dyDescent="0.35">
      <c r="A406" s="171">
        <v>3</v>
      </c>
      <c r="B406" s="228">
        <v>0.55208299999999999</v>
      </c>
      <c r="C406" s="144">
        <v>5</v>
      </c>
      <c r="D406" s="247">
        <v>0</v>
      </c>
      <c r="E406" s="146">
        <v>5</v>
      </c>
      <c r="F406" s="146">
        <v>0</v>
      </c>
      <c r="G406" s="146">
        <v>0</v>
      </c>
      <c r="H406" s="146">
        <v>0</v>
      </c>
      <c r="I406" s="146">
        <v>0</v>
      </c>
      <c r="J406" s="146">
        <v>0</v>
      </c>
      <c r="K406" s="146">
        <v>0</v>
      </c>
      <c r="L406" s="146">
        <v>0</v>
      </c>
      <c r="M406" s="146">
        <v>0</v>
      </c>
      <c r="N406" s="146">
        <v>0</v>
      </c>
      <c r="O406" s="248">
        <v>0</v>
      </c>
      <c r="Q406" s="144">
        <v>5</v>
      </c>
      <c r="R406" s="247">
        <v>0</v>
      </c>
      <c r="S406" s="146">
        <v>4</v>
      </c>
      <c r="T406" s="146">
        <v>0</v>
      </c>
      <c r="U406" s="146">
        <v>1</v>
      </c>
      <c r="V406" s="146">
        <v>0</v>
      </c>
      <c r="W406" s="146">
        <v>0</v>
      </c>
      <c r="X406" s="146">
        <v>0</v>
      </c>
      <c r="Y406" s="146">
        <v>0</v>
      </c>
      <c r="Z406" s="146">
        <v>0</v>
      </c>
      <c r="AA406" s="146">
        <v>0</v>
      </c>
      <c r="AB406" s="146">
        <v>0</v>
      </c>
      <c r="AC406" s="248">
        <v>0</v>
      </c>
      <c r="AE406" s="144">
        <v>10</v>
      </c>
      <c r="AF406" s="8">
        <v>0</v>
      </c>
      <c r="AG406" s="8">
        <v>9</v>
      </c>
      <c r="AH406" s="8">
        <v>0</v>
      </c>
      <c r="AI406" s="8">
        <v>1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145">
        <v>0</v>
      </c>
      <c r="AR406" s="10"/>
    </row>
    <row r="407" spans="1:44" x14ac:dyDescent="0.35">
      <c r="A407" s="171">
        <v>3</v>
      </c>
      <c r="B407" s="228">
        <v>0.5625</v>
      </c>
      <c r="C407" s="144">
        <v>6</v>
      </c>
      <c r="D407" s="247">
        <v>0</v>
      </c>
      <c r="E407" s="146">
        <v>4</v>
      </c>
      <c r="F407" s="146">
        <v>0</v>
      </c>
      <c r="G407" s="146">
        <v>2</v>
      </c>
      <c r="H407" s="146">
        <v>0</v>
      </c>
      <c r="I407" s="146">
        <v>0</v>
      </c>
      <c r="J407" s="146">
        <v>0</v>
      </c>
      <c r="K407" s="146">
        <v>0</v>
      </c>
      <c r="L407" s="146">
        <v>0</v>
      </c>
      <c r="M407" s="146">
        <v>0</v>
      </c>
      <c r="N407" s="146">
        <v>0</v>
      </c>
      <c r="O407" s="248">
        <v>0</v>
      </c>
      <c r="Q407" s="144">
        <v>3</v>
      </c>
      <c r="R407" s="247">
        <v>0</v>
      </c>
      <c r="S407" s="146">
        <v>3</v>
      </c>
      <c r="T407" s="146">
        <v>0</v>
      </c>
      <c r="U407" s="146">
        <v>0</v>
      </c>
      <c r="V407" s="146">
        <v>0</v>
      </c>
      <c r="W407" s="146">
        <v>0</v>
      </c>
      <c r="X407" s="146">
        <v>0</v>
      </c>
      <c r="Y407" s="146">
        <v>0</v>
      </c>
      <c r="Z407" s="146">
        <v>0</v>
      </c>
      <c r="AA407" s="146">
        <v>0</v>
      </c>
      <c r="AB407" s="146">
        <v>0</v>
      </c>
      <c r="AC407" s="248">
        <v>0</v>
      </c>
      <c r="AE407" s="144">
        <v>9</v>
      </c>
      <c r="AF407" s="8">
        <v>0</v>
      </c>
      <c r="AG407" s="8">
        <v>7</v>
      </c>
      <c r="AH407" s="8">
        <v>0</v>
      </c>
      <c r="AI407" s="8">
        <v>2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145">
        <v>0</v>
      </c>
      <c r="AR407" s="10"/>
    </row>
    <row r="408" spans="1:44" x14ac:dyDescent="0.35">
      <c r="A408" s="171">
        <v>3</v>
      </c>
      <c r="B408" s="228">
        <v>0.57291700000000001</v>
      </c>
      <c r="C408" s="144">
        <v>8</v>
      </c>
      <c r="D408" s="247">
        <v>0</v>
      </c>
      <c r="E408" s="146">
        <v>5</v>
      </c>
      <c r="F408" s="146">
        <v>1</v>
      </c>
      <c r="G408" s="146">
        <v>2</v>
      </c>
      <c r="H408" s="146">
        <v>0</v>
      </c>
      <c r="I408" s="146">
        <v>0</v>
      </c>
      <c r="J408" s="146">
        <v>0</v>
      </c>
      <c r="K408" s="146">
        <v>0</v>
      </c>
      <c r="L408" s="146">
        <v>0</v>
      </c>
      <c r="M408" s="146">
        <v>0</v>
      </c>
      <c r="N408" s="146">
        <v>0</v>
      </c>
      <c r="O408" s="248">
        <v>0</v>
      </c>
      <c r="Q408" s="144">
        <v>4</v>
      </c>
      <c r="R408" s="247">
        <v>0</v>
      </c>
      <c r="S408" s="146">
        <v>1</v>
      </c>
      <c r="T408" s="146">
        <v>2</v>
      </c>
      <c r="U408" s="146">
        <v>1</v>
      </c>
      <c r="V408" s="146">
        <v>0</v>
      </c>
      <c r="W408" s="146">
        <v>0</v>
      </c>
      <c r="X408" s="146">
        <v>0</v>
      </c>
      <c r="Y408" s="146">
        <v>0</v>
      </c>
      <c r="Z408" s="146">
        <v>0</v>
      </c>
      <c r="AA408" s="146">
        <v>0</v>
      </c>
      <c r="AB408" s="146">
        <v>0</v>
      </c>
      <c r="AC408" s="248">
        <v>0</v>
      </c>
      <c r="AE408" s="144">
        <v>12</v>
      </c>
      <c r="AF408" s="8">
        <v>0</v>
      </c>
      <c r="AG408" s="8">
        <v>6</v>
      </c>
      <c r="AH408" s="8">
        <v>3</v>
      </c>
      <c r="AI408" s="8">
        <v>3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0</v>
      </c>
      <c r="AQ408" s="145">
        <v>0</v>
      </c>
      <c r="AR408" s="10"/>
    </row>
    <row r="409" spans="1:44" x14ac:dyDescent="0.35">
      <c r="A409" s="171">
        <v>3</v>
      </c>
      <c r="B409" s="228">
        <v>0.58333299999999999</v>
      </c>
      <c r="C409" s="144">
        <v>6</v>
      </c>
      <c r="D409" s="247">
        <v>0</v>
      </c>
      <c r="E409" s="146">
        <v>2</v>
      </c>
      <c r="F409" s="146">
        <v>0</v>
      </c>
      <c r="G409" s="146">
        <v>4</v>
      </c>
      <c r="H409" s="146">
        <v>0</v>
      </c>
      <c r="I409" s="146">
        <v>0</v>
      </c>
      <c r="J409" s="146">
        <v>0</v>
      </c>
      <c r="K409" s="146">
        <v>0</v>
      </c>
      <c r="L409" s="146">
        <v>0</v>
      </c>
      <c r="M409" s="146">
        <v>0</v>
      </c>
      <c r="N409" s="146">
        <v>0</v>
      </c>
      <c r="O409" s="248">
        <v>0</v>
      </c>
      <c r="Q409" s="144">
        <v>6</v>
      </c>
      <c r="R409" s="247">
        <v>0</v>
      </c>
      <c r="S409" s="146">
        <v>5</v>
      </c>
      <c r="T409" s="146">
        <v>0</v>
      </c>
      <c r="U409" s="146">
        <v>1</v>
      </c>
      <c r="V409" s="146">
        <v>0</v>
      </c>
      <c r="W409" s="146">
        <v>0</v>
      </c>
      <c r="X409" s="146">
        <v>0</v>
      </c>
      <c r="Y409" s="146">
        <v>0</v>
      </c>
      <c r="Z409" s="146">
        <v>0</v>
      </c>
      <c r="AA409" s="146">
        <v>0</v>
      </c>
      <c r="AB409" s="146">
        <v>0</v>
      </c>
      <c r="AC409" s="248">
        <v>0</v>
      </c>
      <c r="AE409" s="144">
        <v>12</v>
      </c>
      <c r="AF409" s="8">
        <v>0</v>
      </c>
      <c r="AG409" s="8">
        <v>7</v>
      </c>
      <c r="AH409" s="8">
        <v>0</v>
      </c>
      <c r="AI409" s="8">
        <v>5</v>
      </c>
      <c r="AJ409" s="8">
        <v>0</v>
      </c>
      <c r="AK409" s="8">
        <v>0</v>
      </c>
      <c r="AL409" s="8">
        <v>0</v>
      </c>
      <c r="AM409" s="8">
        <v>0</v>
      </c>
      <c r="AN409" s="8">
        <v>0</v>
      </c>
      <c r="AO409" s="8">
        <v>0</v>
      </c>
      <c r="AP409" s="8">
        <v>0</v>
      </c>
      <c r="AQ409" s="145">
        <v>0</v>
      </c>
      <c r="AR409" s="10"/>
    </row>
    <row r="410" spans="1:44" x14ac:dyDescent="0.35">
      <c r="A410" s="171">
        <v>3</v>
      </c>
      <c r="B410" s="228">
        <v>0.59375</v>
      </c>
      <c r="C410" s="144">
        <v>8</v>
      </c>
      <c r="D410" s="247">
        <v>1</v>
      </c>
      <c r="E410" s="146">
        <v>5</v>
      </c>
      <c r="F410" s="146">
        <v>0</v>
      </c>
      <c r="G410" s="146">
        <v>2</v>
      </c>
      <c r="H410" s="146">
        <v>0</v>
      </c>
      <c r="I410" s="146">
        <v>0</v>
      </c>
      <c r="J410" s="146">
        <v>0</v>
      </c>
      <c r="K410" s="146">
        <v>0</v>
      </c>
      <c r="L410" s="146">
        <v>0</v>
      </c>
      <c r="M410" s="146">
        <v>0</v>
      </c>
      <c r="N410" s="146">
        <v>0</v>
      </c>
      <c r="O410" s="248">
        <v>0</v>
      </c>
      <c r="Q410" s="144">
        <v>8</v>
      </c>
      <c r="R410" s="247">
        <v>0</v>
      </c>
      <c r="S410" s="146">
        <v>8</v>
      </c>
      <c r="T410" s="146">
        <v>0</v>
      </c>
      <c r="U410" s="146">
        <v>0</v>
      </c>
      <c r="V410" s="146">
        <v>0</v>
      </c>
      <c r="W410" s="146">
        <v>0</v>
      </c>
      <c r="X410" s="146">
        <v>0</v>
      </c>
      <c r="Y410" s="146">
        <v>0</v>
      </c>
      <c r="Z410" s="146">
        <v>0</v>
      </c>
      <c r="AA410" s="146">
        <v>0</v>
      </c>
      <c r="AB410" s="146">
        <v>0</v>
      </c>
      <c r="AC410" s="248">
        <v>0</v>
      </c>
      <c r="AE410" s="144">
        <v>16</v>
      </c>
      <c r="AF410" s="8">
        <v>1</v>
      </c>
      <c r="AG410" s="8">
        <v>13</v>
      </c>
      <c r="AH410" s="8">
        <v>0</v>
      </c>
      <c r="AI410" s="8">
        <v>2</v>
      </c>
      <c r="AJ410" s="8">
        <v>0</v>
      </c>
      <c r="AK410" s="8">
        <v>0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145">
        <v>0</v>
      </c>
      <c r="AR410" s="10"/>
    </row>
    <row r="411" spans="1:44" x14ac:dyDescent="0.35">
      <c r="A411" s="171">
        <v>3</v>
      </c>
      <c r="B411" s="228">
        <v>0.60416700000000001</v>
      </c>
      <c r="C411" s="144">
        <v>5</v>
      </c>
      <c r="D411" s="247">
        <v>1</v>
      </c>
      <c r="E411" s="146">
        <v>3</v>
      </c>
      <c r="F411" s="146">
        <v>0</v>
      </c>
      <c r="G411" s="146">
        <v>0</v>
      </c>
      <c r="H411" s="146">
        <v>0</v>
      </c>
      <c r="I411" s="146">
        <v>1</v>
      </c>
      <c r="J411" s="146">
        <v>0</v>
      </c>
      <c r="K411" s="146">
        <v>0</v>
      </c>
      <c r="L411" s="146">
        <v>0</v>
      </c>
      <c r="M411" s="146">
        <v>0</v>
      </c>
      <c r="N411" s="146">
        <v>0</v>
      </c>
      <c r="O411" s="248">
        <v>0</v>
      </c>
      <c r="Q411" s="144">
        <v>4</v>
      </c>
      <c r="R411" s="247">
        <v>0</v>
      </c>
      <c r="S411" s="146">
        <v>3</v>
      </c>
      <c r="T411" s="146">
        <v>1</v>
      </c>
      <c r="U411" s="146">
        <v>0</v>
      </c>
      <c r="V411" s="146">
        <v>0</v>
      </c>
      <c r="W411" s="146">
        <v>0</v>
      </c>
      <c r="X411" s="146">
        <v>0</v>
      </c>
      <c r="Y411" s="146">
        <v>0</v>
      </c>
      <c r="Z411" s="146">
        <v>0</v>
      </c>
      <c r="AA411" s="146">
        <v>0</v>
      </c>
      <c r="AB411" s="146">
        <v>0</v>
      </c>
      <c r="AC411" s="248">
        <v>0</v>
      </c>
      <c r="AE411" s="144">
        <v>9</v>
      </c>
      <c r="AF411" s="8">
        <v>1</v>
      </c>
      <c r="AG411" s="8">
        <v>6</v>
      </c>
      <c r="AH411" s="8">
        <v>1</v>
      </c>
      <c r="AI411" s="8">
        <v>0</v>
      </c>
      <c r="AJ411" s="8">
        <v>0</v>
      </c>
      <c r="AK411" s="8">
        <v>1</v>
      </c>
      <c r="AL411" s="8">
        <v>0</v>
      </c>
      <c r="AM411" s="8">
        <v>0</v>
      </c>
      <c r="AN411" s="8">
        <v>0</v>
      </c>
      <c r="AO411" s="8">
        <v>0</v>
      </c>
      <c r="AP411" s="8">
        <v>0</v>
      </c>
      <c r="AQ411" s="145">
        <v>0</v>
      </c>
      <c r="AR411" s="10"/>
    </row>
    <row r="412" spans="1:44" x14ac:dyDescent="0.35">
      <c r="A412" s="171">
        <v>3</v>
      </c>
      <c r="B412" s="228">
        <v>0.61458299999999999</v>
      </c>
      <c r="C412" s="144">
        <v>8</v>
      </c>
      <c r="D412" s="247">
        <v>0</v>
      </c>
      <c r="E412" s="146">
        <v>7</v>
      </c>
      <c r="F412" s="146">
        <v>0</v>
      </c>
      <c r="G412" s="146">
        <v>1</v>
      </c>
      <c r="H412" s="146">
        <v>0</v>
      </c>
      <c r="I412" s="146">
        <v>0</v>
      </c>
      <c r="J412" s="146">
        <v>0</v>
      </c>
      <c r="K412" s="146">
        <v>0</v>
      </c>
      <c r="L412" s="146">
        <v>0</v>
      </c>
      <c r="M412" s="146">
        <v>0</v>
      </c>
      <c r="N412" s="146">
        <v>0</v>
      </c>
      <c r="O412" s="248">
        <v>0</v>
      </c>
      <c r="Q412" s="144">
        <v>9</v>
      </c>
      <c r="R412" s="247">
        <v>0</v>
      </c>
      <c r="S412" s="146">
        <v>8</v>
      </c>
      <c r="T412" s="146">
        <v>0</v>
      </c>
      <c r="U412" s="146">
        <v>1</v>
      </c>
      <c r="V412" s="146">
        <v>0</v>
      </c>
      <c r="W412" s="146">
        <v>0</v>
      </c>
      <c r="X412" s="146">
        <v>0</v>
      </c>
      <c r="Y412" s="146">
        <v>0</v>
      </c>
      <c r="Z412" s="146">
        <v>0</v>
      </c>
      <c r="AA412" s="146">
        <v>0</v>
      </c>
      <c r="AB412" s="146">
        <v>0</v>
      </c>
      <c r="AC412" s="248">
        <v>0</v>
      </c>
      <c r="AE412" s="144">
        <v>17</v>
      </c>
      <c r="AF412" s="8">
        <v>0</v>
      </c>
      <c r="AG412" s="8">
        <v>15</v>
      </c>
      <c r="AH412" s="8">
        <v>0</v>
      </c>
      <c r="AI412" s="8">
        <v>2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145">
        <v>0</v>
      </c>
      <c r="AR412" s="10"/>
    </row>
    <row r="413" spans="1:44" x14ac:dyDescent="0.35">
      <c r="A413" s="171">
        <v>3</v>
      </c>
      <c r="B413" s="228">
        <v>0.625</v>
      </c>
      <c r="C413" s="144">
        <v>1</v>
      </c>
      <c r="D413" s="247">
        <v>0</v>
      </c>
      <c r="E413" s="146">
        <v>1</v>
      </c>
      <c r="F413" s="146">
        <v>0</v>
      </c>
      <c r="G413" s="146">
        <v>0</v>
      </c>
      <c r="H413" s="146">
        <v>0</v>
      </c>
      <c r="I413" s="146">
        <v>0</v>
      </c>
      <c r="J413" s="146">
        <v>0</v>
      </c>
      <c r="K413" s="146">
        <v>0</v>
      </c>
      <c r="L413" s="146">
        <v>0</v>
      </c>
      <c r="M413" s="146">
        <v>0</v>
      </c>
      <c r="N413" s="146">
        <v>0</v>
      </c>
      <c r="O413" s="248">
        <v>0</v>
      </c>
      <c r="Q413" s="144">
        <v>12</v>
      </c>
      <c r="R413" s="247">
        <v>0</v>
      </c>
      <c r="S413" s="146">
        <v>11</v>
      </c>
      <c r="T413" s="146">
        <v>0</v>
      </c>
      <c r="U413" s="146">
        <v>1</v>
      </c>
      <c r="V413" s="146">
        <v>0</v>
      </c>
      <c r="W413" s="146">
        <v>0</v>
      </c>
      <c r="X413" s="146">
        <v>0</v>
      </c>
      <c r="Y413" s="146">
        <v>0</v>
      </c>
      <c r="Z413" s="146">
        <v>0</v>
      </c>
      <c r="AA413" s="146">
        <v>0</v>
      </c>
      <c r="AB413" s="146">
        <v>0</v>
      </c>
      <c r="AC413" s="248">
        <v>0</v>
      </c>
      <c r="AE413" s="144">
        <v>13</v>
      </c>
      <c r="AF413" s="8">
        <v>0</v>
      </c>
      <c r="AG413" s="8">
        <v>12</v>
      </c>
      <c r="AH413" s="8">
        <v>0</v>
      </c>
      <c r="AI413" s="8">
        <v>1</v>
      </c>
      <c r="AJ413" s="8">
        <v>0</v>
      </c>
      <c r="AK413" s="8">
        <v>0</v>
      </c>
      <c r="AL413" s="8">
        <v>0</v>
      </c>
      <c r="AM413" s="8">
        <v>0</v>
      </c>
      <c r="AN413" s="8">
        <v>0</v>
      </c>
      <c r="AO413" s="8">
        <v>0</v>
      </c>
      <c r="AP413" s="8">
        <v>0</v>
      </c>
      <c r="AQ413" s="145">
        <v>0</v>
      </c>
      <c r="AR413" s="10"/>
    </row>
    <row r="414" spans="1:44" x14ac:dyDescent="0.35">
      <c r="A414" s="171">
        <v>3</v>
      </c>
      <c r="B414" s="228">
        <v>0.63541700000000001</v>
      </c>
      <c r="C414" s="144">
        <v>23</v>
      </c>
      <c r="D414" s="247">
        <v>0</v>
      </c>
      <c r="E414" s="146">
        <v>17</v>
      </c>
      <c r="F414" s="146">
        <v>0</v>
      </c>
      <c r="G414" s="146">
        <v>6</v>
      </c>
      <c r="H414" s="146">
        <v>0</v>
      </c>
      <c r="I414" s="146">
        <v>0</v>
      </c>
      <c r="J414" s="146">
        <v>0</v>
      </c>
      <c r="K414" s="146">
        <v>0</v>
      </c>
      <c r="L414" s="146">
        <v>0</v>
      </c>
      <c r="M414" s="146">
        <v>0</v>
      </c>
      <c r="N414" s="146">
        <v>0</v>
      </c>
      <c r="O414" s="248">
        <v>0</v>
      </c>
      <c r="Q414" s="144">
        <v>9</v>
      </c>
      <c r="R414" s="247">
        <v>0</v>
      </c>
      <c r="S414" s="146">
        <v>9</v>
      </c>
      <c r="T414" s="146">
        <v>0</v>
      </c>
      <c r="U414" s="146">
        <v>0</v>
      </c>
      <c r="V414" s="146">
        <v>0</v>
      </c>
      <c r="W414" s="146">
        <v>0</v>
      </c>
      <c r="X414" s="146">
        <v>0</v>
      </c>
      <c r="Y414" s="146">
        <v>0</v>
      </c>
      <c r="Z414" s="146">
        <v>0</v>
      </c>
      <c r="AA414" s="146">
        <v>0</v>
      </c>
      <c r="AB414" s="146">
        <v>0</v>
      </c>
      <c r="AC414" s="248">
        <v>0</v>
      </c>
      <c r="AE414" s="144">
        <v>32</v>
      </c>
      <c r="AF414" s="8">
        <v>0</v>
      </c>
      <c r="AG414" s="8">
        <v>26</v>
      </c>
      <c r="AH414" s="8">
        <v>0</v>
      </c>
      <c r="AI414" s="8">
        <v>6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145">
        <v>0</v>
      </c>
      <c r="AR414" s="10"/>
    </row>
    <row r="415" spans="1:44" x14ac:dyDescent="0.35">
      <c r="A415" s="171">
        <v>3</v>
      </c>
      <c r="B415" s="228">
        <v>0.64583299999999999</v>
      </c>
      <c r="C415" s="144">
        <v>2</v>
      </c>
      <c r="D415" s="247">
        <v>0</v>
      </c>
      <c r="E415" s="146">
        <v>2</v>
      </c>
      <c r="F415" s="146">
        <v>0</v>
      </c>
      <c r="G415" s="146">
        <v>0</v>
      </c>
      <c r="H415" s="146">
        <v>0</v>
      </c>
      <c r="I415" s="146">
        <v>0</v>
      </c>
      <c r="J415" s="146">
        <v>0</v>
      </c>
      <c r="K415" s="146">
        <v>0</v>
      </c>
      <c r="L415" s="146">
        <v>0</v>
      </c>
      <c r="M415" s="146">
        <v>0</v>
      </c>
      <c r="N415" s="146">
        <v>0</v>
      </c>
      <c r="O415" s="248">
        <v>0</v>
      </c>
      <c r="Q415" s="144">
        <v>7</v>
      </c>
      <c r="R415" s="247">
        <v>0</v>
      </c>
      <c r="S415" s="146">
        <v>6</v>
      </c>
      <c r="T415" s="146">
        <v>0</v>
      </c>
      <c r="U415" s="146">
        <v>1</v>
      </c>
      <c r="V415" s="146">
        <v>0</v>
      </c>
      <c r="W415" s="146">
        <v>0</v>
      </c>
      <c r="X415" s="146">
        <v>0</v>
      </c>
      <c r="Y415" s="146">
        <v>0</v>
      </c>
      <c r="Z415" s="146">
        <v>0</v>
      </c>
      <c r="AA415" s="146">
        <v>0</v>
      </c>
      <c r="AB415" s="146">
        <v>0</v>
      </c>
      <c r="AC415" s="248">
        <v>0</v>
      </c>
      <c r="AE415" s="144">
        <v>9</v>
      </c>
      <c r="AF415" s="8">
        <v>0</v>
      </c>
      <c r="AG415" s="8">
        <v>8</v>
      </c>
      <c r="AH415" s="8">
        <v>0</v>
      </c>
      <c r="AI415" s="8">
        <v>1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145">
        <v>0</v>
      </c>
      <c r="AR415" s="10"/>
    </row>
    <row r="416" spans="1:44" x14ac:dyDescent="0.35">
      <c r="A416" s="171">
        <v>3</v>
      </c>
      <c r="B416" s="228">
        <v>0.65625</v>
      </c>
      <c r="C416" s="144">
        <v>5</v>
      </c>
      <c r="D416" s="247">
        <v>0</v>
      </c>
      <c r="E416" s="146">
        <v>3</v>
      </c>
      <c r="F416" s="146">
        <v>0</v>
      </c>
      <c r="G416" s="146">
        <v>2</v>
      </c>
      <c r="H416" s="146">
        <v>0</v>
      </c>
      <c r="I416" s="146">
        <v>0</v>
      </c>
      <c r="J416" s="146">
        <v>0</v>
      </c>
      <c r="K416" s="146">
        <v>0</v>
      </c>
      <c r="L416" s="146">
        <v>0</v>
      </c>
      <c r="M416" s="146">
        <v>0</v>
      </c>
      <c r="N416" s="146">
        <v>0</v>
      </c>
      <c r="O416" s="248">
        <v>0</v>
      </c>
      <c r="Q416" s="144">
        <v>10</v>
      </c>
      <c r="R416" s="247">
        <v>0</v>
      </c>
      <c r="S416" s="146">
        <v>6</v>
      </c>
      <c r="T416" s="146">
        <v>0</v>
      </c>
      <c r="U416" s="146">
        <v>3</v>
      </c>
      <c r="V416" s="146">
        <v>0</v>
      </c>
      <c r="W416" s="146">
        <v>1</v>
      </c>
      <c r="X416" s="146">
        <v>0</v>
      </c>
      <c r="Y416" s="146">
        <v>0</v>
      </c>
      <c r="Z416" s="146">
        <v>0</v>
      </c>
      <c r="AA416" s="146">
        <v>0</v>
      </c>
      <c r="AB416" s="146">
        <v>0</v>
      </c>
      <c r="AC416" s="248">
        <v>0</v>
      </c>
      <c r="AE416" s="144">
        <v>15</v>
      </c>
      <c r="AF416" s="8">
        <v>0</v>
      </c>
      <c r="AG416" s="8">
        <v>9</v>
      </c>
      <c r="AH416" s="8">
        <v>0</v>
      </c>
      <c r="AI416" s="8">
        <v>5</v>
      </c>
      <c r="AJ416" s="8">
        <v>0</v>
      </c>
      <c r="AK416" s="8">
        <v>1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145">
        <v>0</v>
      </c>
      <c r="AR416" s="10"/>
    </row>
    <row r="417" spans="1:44" x14ac:dyDescent="0.35">
      <c r="A417" s="171">
        <v>3</v>
      </c>
      <c r="B417" s="228">
        <v>0.66666700000000001</v>
      </c>
      <c r="C417" s="144">
        <v>2</v>
      </c>
      <c r="D417" s="247">
        <v>0</v>
      </c>
      <c r="E417" s="146">
        <v>1</v>
      </c>
      <c r="F417" s="146">
        <v>0</v>
      </c>
      <c r="G417" s="146">
        <v>1</v>
      </c>
      <c r="H417" s="146">
        <v>0</v>
      </c>
      <c r="I417" s="146">
        <v>0</v>
      </c>
      <c r="J417" s="146">
        <v>0</v>
      </c>
      <c r="K417" s="146">
        <v>0</v>
      </c>
      <c r="L417" s="146">
        <v>0</v>
      </c>
      <c r="M417" s="146">
        <v>0</v>
      </c>
      <c r="N417" s="146">
        <v>0</v>
      </c>
      <c r="O417" s="248">
        <v>0</v>
      </c>
      <c r="Q417" s="144">
        <v>10</v>
      </c>
      <c r="R417" s="247">
        <v>0</v>
      </c>
      <c r="S417" s="146">
        <v>9</v>
      </c>
      <c r="T417" s="146">
        <v>0</v>
      </c>
      <c r="U417" s="146">
        <v>1</v>
      </c>
      <c r="V417" s="146">
        <v>0</v>
      </c>
      <c r="W417" s="146">
        <v>0</v>
      </c>
      <c r="X417" s="146">
        <v>0</v>
      </c>
      <c r="Y417" s="146">
        <v>0</v>
      </c>
      <c r="Z417" s="146">
        <v>0</v>
      </c>
      <c r="AA417" s="146">
        <v>0</v>
      </c>
      <c r="AB417" s="146">
        <v>0</v>
      </c>
      <c r="AC417" s="248">
        <v>0</v>
      </c>
      <c r="AE417" s="144">
        <v>12</v>
      </c>
      <c r="AF417" s="8">
        <v>0</v>
      </c>
      <c r="AG417" s="8">
        <v>10</v>
      </c>
      <c r="AH417" s="8">
        <v>0</v>
      </c>
      <c r="AI417" s="8">
        <v>2</v>
      </c>
      <c r="AJ417" s="8">
        <v>0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0</v>
      </c>
      <c r="AQ417" s="145">
        <v>0</v>
      </c>
      <c r="AR417" s="10"/>
    </row>
    <row r="418" spans="1:44" x14ac:dyDescent="0.35">
      <c r="A418" s="171">
        <v>3</v>
      </c>
      <c r="B418" s="228">
        <v>0.67708299999999999</v>
      </c>
      <c r="C418" s="144">
        <v>8</v>
      </c>
      <c r="D418" s="247">
        <v>0</v>
      </c>
      <c r="E418" s="146">
        <v>7</v>
      </c>
      <c r="F418" s="146">
        <v>0</v>
      </c>
      <c r="G418" s="146">
        <v>1</v>
      </c>
      <c r="H418" s="146">
        <v>0</v>
      </c>
      <c r="I418" s="146">
        <v>0</v>
      </c>
      <c r="J418" s="146">
        <v>0</v>
      </c>
      <c r="K418" s="146">
        <v>0</v>
      </c>
      <c r="L418" s="146">
        <v>0</v>
      </c>
      <c r="M418" s="146">
        <v>0</v>
      </c>
      <c r="N418" s="146">
        <v>0</v>
      </c>
      <c r="O418" s="248">
        <v>0</v>
      </c>
      <c r="Q418" s="144">
        <v>5</v>
      </c>
      <c r="R418" s="247">
        <v>0</v>
      </c>
      <c r="S418" s="146">
        <v>3</v>
      </c>
      <c r="T418" s="146">
        <v>0</v>
      </c>
      <c r="U418" s="146">
        <v>2</v>
      </c>
      <c r="V418" s="146">
        <v>0</v>
      </c>
      <c r="W418" s="146">
        <v>0</v>
      </c>
      <c r="X418" s="146">
        <v>0</v>
      </c>
      <c r="Y418" s="146">
        <v>0</v>
      </c>
      <c r="Z418" s="146">
        <v>0</v>
      </c>
      <c r="AA418" s="146">
        <v>0</v>
      </c>
      <c r="AB418" s="146">
        <v>0</v>
      </c>
      <c r="AC418" s="248">
        <v>0</v>
      </c>
      <c r="AE418" s="144">
        <v>13</v>
      </c>
      <c r="AF418" s="8">
        <v>0</v>
      </c>
      <c r="AG418" s="8">
        <v>10</v>
      </c>
      <c r="AH418" s="8">
        <v>0</v>
      </c>
      <c r="AI418" s="8">
        <v>3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145">
        <v>0</v>
      </c>
      <c r="AR418" s="10"/>
    </row>
    <row r="419" spans="1:44" x14ac:dyDescent="0.35">
      <c r="A419" s="171">
        <v>3</v>
      </c>
      <c r="B419" s="228">
        <v>0.6875</v>
      </c>
      <c r="C419" s="144">
        <v>6</v>
      </c>
      <c r="D419" s="247">
        <v>0</v>
      </c>
      <c r="E419" s="146">
        <v>5</v>
      </c>
      <c r="F419" s="146">
        <v>0</v>
      </c>
      <c r="G419" s="146">
        <v>0</v>
      </c>
      <c r="H419" s="146">
        <v>0</v>
      </c>
      <c r="I419" s="146">
        <v>0</v>
      </c>
      <c r="J419" s="146">
        <v>0</v>
      </c>
      <c r="K419" s="146">
        <v>0</v>
      </c>
      <c r="L419" s="146">
        <v>0</v>
      </c>
      <c r="M419" s="146">
        <v>1</v>
      </c>
      <c r="N419" s="146">
        <v>0</v>
      </c>
      <c r="O419" s="248">
        <v>0</v>
      </c>
      <c r="Q419" s="144">
        <v>9</v>
      </c>
      <c r="R419" s="247">
        <v>0</v>
      </c>
      <c r="S419" s="146">
        <v>8</v>
      </c>
      <c r="T419" s="146">
        <v>0</v>
      </c>
      <c r="U419" s="146">
        <v>1</v>
      </c>
      <c r="V419" s="146">
        <v>0</v>
      </c>
      <c r="W419" s="146">
        <v>0</v>
      </c>
      <c r="X419" s="146">
        <v>0</v>
      </c>
      <c r="Y419" s="146">
        <v>0</v>
      </c>
      <c r="Z419" s="146">
        <v>0</v>
      </c>
      <c r="AA419" s="146">
        <v>0</v>
      </c>
      <c r="AB419" s="146">
        <v>0</v>
      </c>
      <c r="AC419" s="248">
        <v>0</v>
      </c>
      <c r="AE419" s="144">
        <v>15</v>
      </c>
      <c r="AF419" s="8">
        <v>0</v>
      </c>
      <c r="AG419" s="8">
        <v>13</v>
      </c>
      <c r="AH419" s="8">
        <v>0</v>
      </c>
      <c r="AI419" s="8">
        <v>1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1</v>
      </c>
      <c r="AP419" s="8">
        <v>0</v>
      </c>
      <c r="AQ419" s="145">
        <v>0</v>
      </c>
      <c r="AR419" s="10"/>
    </row>
    <row r="420" spans="1:44" x14ac:dyDescent="0.35">
      <c r="A420" s="171">
        <v>3</v>
      </c>
      <c r="B420" s="228">
        <v>0.69791700000000001</v>
      </c>
      <c r="C420" s="144">
        <v>5</v>
      </c>
      <c r="D420" s="247">
        <v>0</v>
      </c>
      <c r="E420" s="146">
        <v>4</v>
      </c>
      <c r="F420" s="146">
        <v>0</v>
      </c>
      <c r="G420" s="146">
        <v>1</v>
      </c>
      <c r="H420" s="146">
        <v>0</v>
      </c>
      <c r="I420" s="146">
        <v>0</v>
      </c>
      <c r="J420" s="146">
        <v>0</v>
      </c>
      <c r="K420" s="146">
        <v>0</v>
      </c>
      <c r="L420" s="146">
        <v>0</v>
      </c>
      <c r="M420" s="146">
        <v>0</v>
      </c>
      <c r="N420" s="146">
        <v>0</v>
      </c>
      <c r="O420" s="248">
        <v>0</v>
      </c>
      <c r="Q420" s="144">
        <v>10</v>
      </c>
      <c r="R420" s="247">
        <v>0</v>
      </c>
      <c r="S420" s="146">
        <v>10</v>
      </c>
      <c r="T420" s="146">
        <v>0</v>
      </c>
      <c r="U420" s="146">
        <v>0</v>
      </c>
      <c r="V420" s="146">
        <v>0</v>
      </c>
      <c r="W420" s="146">
        <v>0</v>
      </c>
      <c r="X420" s="146">
        <v>0</v>
      </c>
      <c r="Y420" s="146">
        <v>0</v>
      </c>
      <c r="Z420" s="146">
        <v>0</v>
      </c>
      <c r="AA420" s="146">
        <v>0</v>
      </c>
      <c r="AB420" s="146">
        <v>0</v>
      </c>
      <c r="AC420" s="248">
        <v>0</v>
      </c>
      <c r="AE420" s="144">
        <v>15</v>
      </c>
      <c r="AF420" s="8">
        <v>0</v>
      </c>
      <c r="AG420" s="8">
        <v>14</v>
      </c>
      <c r="AH420" s="8">
        <v>0</v>
      </c>
      <c r="AI420" s="8">
        <v>1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145">
        <v>0</v>
      </c>
      <c r="AR420" s="10"/>
    </row>
    <row r="421" spans="1:44" x14ac:dyDescent="0.35">
      <c r="A421" s="171">
        <v>3</v>
      </c>
      <c r="B421" s="228">
        <v>0.70833299999999999</v>
      </c>
      <c r="C421" s="144">
        <v>8</v>
      </c>
      <c r="D421" s="247">
        <v>0</v>
      </c>
      <c r="E421" s="146">
        <v>6</v>
      </c>
      <c r="F421" s="146">
        <v>0</v>
      </c>
      <c r="G421" s="146">
        <v>2</v>
      </c>
      <c r="H421" s="146">
        <v>0</v>
      </c>
      <c r="I421" s="146">
        <v>0</v>
      </c>
      <c r="J421" s="146">
        <v>0</v>
      </c>
      <c r="K421" s="146">
        <v>0</v>
      </c>
      <c r="L421" s="146">
        <v>0</v>
      </c>
      <c r="M421" s="146">
        <v>0</v>
      </c>
      <c r="N421" s="146">
        <v>0</v>
      </c>
      <c r="O421" s="248">
        <v>0</v>
      </c>
      <c r="Q421" s="144">
        <v>9</v>
      </c>
      <c r="R421" s="247">
        <v>0</v>
      </c>
      <c r="S421" s="146">
        <v>7</v>
      </c>
      <c r="T421" s="146">
        <v>1</v>
      </c>
      <c r="U421" s="146">
        <v>0</v>
      </c>
      <c r="V421" s="146">
        <v>0</v>
      </c>
      <c r="W421" s="146">
        <v>0</v>
      </c>
      <c r="X421" s="146">
        <v>0</v>
      </c>
      <c r="Y421" s="146">
        <v>0</v>
      </c>
      <c r="Z421" s="146">
        <v>0</v>
      </c>
      <c r="AA421" s="146">
        <v>1</v>
      </c>
      <c r="AB421" s="146">
        <v>0</v>
      </c>
      <c r="AC421" s="248">
        <v>0</v>
      </c>
      <c r="AE421" s="144">
        <v>17</v>
      </c>
      <c r="AF421" s="8">
        <v>0</v>
      </c>
      <c r="AG421" s="8">
        <v>13</v>
      </c>
      <c r="AH421" s="8">
        <v>1</v>
      </c>
      <c r="AI421" s="8">
        <v>2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1</v>
      </c>
      <c r="AP421" s="8">
        <v>0</v>
      </c>
      <c r="AQ421" s="145">
        <v>0</v>
      </c>
      <c r="AR421" s="10"/>
    </row>
    <row r="422" spans="1:44" x14ac:dyDescent="0.35">
      <c r="A422" s="171">
        <v>3</v>
      </c>
      <c r="B422" s="228">
        <v>0.71875</v>
      </c>
      <c r="C422" s="144">
        <v>7</v>
      </c>
      <c r="D422" s="247">
        <v>1</v>
      </c>
      <c r="E422" s="146">
        <v>6</v>
      </c>
      <c r="F422" s="146">
        <v>0</v>
      </c>
      <c r="G422" s="146">
        <v>0</v>
      </c>
      <c r="H422" s="146">
        <v>0</v>
      </c>
      <c r="I422" s="146">
        <v>0</v>
      </c>
      <c r="J422" s="146">
        <v>0</v>
      </c>
      <c r="K422" s="146">
        <v>0</v>
      </c>
      <c r="L422" s="146">
        <v>0</v>
      </c>
      <c r="M422" s="146">
        <v>0</v>
      </c>
      <c r="N422" s="146">
        <v>0</v>
      </c>
      <c r="O422" s="248">
        <v>0</v>
      </c>
      <c r="Q422" s="144">
        <v>2</v>
      </c>
      <c r="R422" s="247">
        <v>0</v>
      </c>
      <c r="S422" s="146">
        <v>2</v>
      </c>
      <c r="T422" s="146">
        <v>0</v>
      </c>
      <c r="U422" s="146">
        <v>0</v>
      </c>
      <c r="V422" s="146">
        <v>0</v>
      </c>
      <c r="W422" s="146">
        <v>0</v>
      </c>
      <c r="X422" s="146">
        <v>0</v>
      </c>
      <c r="Y422" s="146">
        <v>0</v>
      </c>
      <c r="Z422" s="146">
        <v>0</v>
      </c>
      <c r="AA422" s="146">
        <v>0</v>
      </c>
      <c r="AB422" s="146">
        <v>0</v>
      </c>
      <c r="AC422" s="248">
        <v>0</v>
      </c>
      <c r="AE422" s="144">
        <v>9</v>
      </c>
      <c r="AF422" s="8">
        <v>1</v>
      </c>
      <c r="AG422" s="8">
        <v>8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0</v>
      </c>
      <c r="AQ422" s="145">
        <v>0</v>
      </c>
      <c r="AR422" s="10"/>
    </row>
    <row r="423" spans="1:44" x14ac:dyDescent="0.35">
      <c r="A423" s="171">
        <v>3</v>
      </c>
      <c r="B423" s="228">
        <v>0.72916700000000001</v>
      </c>
      <c r="C423" s="144">
        <v>5</v>
      </c>
      <c r="D423" s="247">
        <v>0</v>
      </c>
      <c r="E423" s="146">
        <v>5</v>
      </c>
      <c r="F423" s="146">
        <v>0</v>
      </c>
      <c r="G423" s="146">
        <v>0</v>
      </c>
      <c r="H423" s="146">
        <v>0</v>
      </c>
      <c r="I423" s="146">
        <v>0</v>
      </c>
      <c r="J423" s="146">
        <v>0</v>
      </c>
      <c r="K423" s="146">
        <v>0</v>
      </c>
      <c r="L423" s="146">
        <v>0</v>
      </c>
      <c r="M423" s="146">
        <v>0</v>
      </c>
      <c r="N423" s="146">
        <v>0</v>
      </c>
      <c r="O423" s="248">
        <v>0</v>
      </c>
      <c r="Q423" s="144">
        <v>14</v>
      </c>
      <c r="R423" s="247">
        <v>1</v>
      </c>
      <c r="S423" s="146">
        <v>12</v>
      </c>
      <c r="T423" s="146">
        <v>0</v>
      </c>
      <c r="U423" s="146">
        <v>1</v>
      </c>
      <c r="V423" s="146">
        <v>0</v>
      </c>
      <c r="W423" s="146">
        <v>0</v>
      </c>
      <c r="X423" s="146">
        <v>0</v>
      </c>
      <c r="Y423" s="146">
        <v>0</v>
      </c>
      <c r="Z423" s="146">
        <v>0</v>
      </c>
      <c r="AA423" s="146">
        <v>0</v>
      </c>
      <c r="AB423" s="146">
        <v>0</v>
      </c>
      <c r="AC423" s="248">
        <v>0</v>
      </c>
      <c r="AE423" s="144">
        <v>19</v>
      </c>
      <c r="AF423" s="8">
        <v>1</v>
      </c>
      <c r="AG423" s="8">
        <v>17</v>
      </c>
      <c r="AH423" s="8">
        <v>0</v>
      </c>
      <c r="AI423" s="8">
        <v>1</v>
      </c>
      <c r="AJ423" s="8">
        <v>0</v>
      </c>
      <c r="AK423" s="8">
        <v>0</v>
      </c>
      <c r="AL423" s="8">
        <v>0</v>
      </c>
      <c r="AM423" s="8">
        <v>0</v>
      </c>
      <c r="AN423" s="8">
        <v>0</v>
      </c>
      <c r="AO423" s="8">
        <v>0</v>
      </c>
      <c r="AP423" s="8">
        <v>0</v>
      </c>
      <c r="AQ423" s="145">
        <v>0</v>
      </c>
      <c r="AR423" s="10"/>
    </row>
    <row r="424" spans="1:44" x14ac:dyDescent="0.35">
      <c r="A424" s="171">
        <v>3</v>
      </c>
      <c r="B424" s="228">
        <v>0.73958299999999999</v>
      </c>
      <c r="C424" s="144">
        <v>6</v>
      </c>
      <c r="D424" s="247">
        <v>0</v>
      </c>
      <c r="E424" s="146">
        <v>5</v>
      </c>
      <c r="F424" s="146">
        <v>0</v>
      </c>
      <c r="G424" s="146">
        <v>1</v>
      </c>
      <c r="H424" s="146">
        <v>0</v>
      </c>
      <c r="I424" s="146">
        <v>0</v>
      </c>
      <c r="J424" s="146">
        <v>0</v>
      </c>
      <c r="K424" s="146">
        <v>0</v>
      </c>
      <c r="L424" s="146">
        <v>0</v>
      </c>
      <c r="M424" s="146">
        <v>0</v>
      </c>
      <c r="N424" s="146">
        <v>0</v>
      </c>
      <c r="O424" s="248">
        <v>0</v>
      </c>
      <c r="Q424" s="144">
        <v>2</v>
      </c>
      <c r="R424" s="247">
        <v>0</v>
      </c>
      <c r="S424" s="146">
        <v>2</v>
      </c>
      <c r="T424" s="146">
        <v>0</v>
      </c>
      <c r="U424" s="146">
        <v>0</v>
      </c>
      <c r="V424" s="146">
        <v>0</v>
      </c>
      <c r="W424" s="146">
        <v>0</v>
      </c>
      <c r="X424" s="146">
        <v>0</v>
      </c>
      <c r="Y424" s="146">
        <v>0</v>
      </c>
      <c r="Z424" s="146">
        <v>0</v>
      </c>
      <c r="AA424" s="146">
        <v>0</v>
      </c>
      <c r="AB424" s="146">
        <v>0</v>
      </c>
      <c r="AC424" s="248">
        <v>0</v>
      </c>
      <c r="AE424" s="144">
        <v>8</v>
      </c>
      <c r="AF424" s="8">
        <v>0</v>
      </c>
      <c r="AG424" s="8">
        <v>7</v>
      </c>
      <c r="AH424" s="8">
        <v>0</v>
      </c>
      <c r="AI424" s="8">
        <v>1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145">
        <v>0</v>
      </c>
      <c r="AR424" s="10"/>
    </row>
    <row r="425" spans="1:44" x14ac:dyDescent="0.35">
      <c r="A425" s="171">
        <v>3</v>
      </c>
      <c r="B425" s="228">
        <v>0.75</v>
      </c>
      <c r="C425" s="144">
        <v>3</v>
      </c>
      <c r="D425" s="247">
        <v>0</v>
      </c>
      <c r="E425" s="146">
        <v>2</v>
      </c>
      <c r="F425" s="146">
        <v>0</v>
      </c>
      <c r="G425" s="146">
        <v>1</v>
      </c>
      <c r="H425" s="146">
        <v>0</v>
      </c>
      <c r="I425" s="146">
        <v>0</v>
      </c>
      <c r="J425" s="146">
        <v>0</v>
      </c>
      <c r="K425" s="146">
        <v>0</v>
      </c>
      <c r="L425" s="146">
        <v>0</v>
      </c>
      <c r="M425" s="146">
        <v>0</v>
      </c>
      <c r="N425" s="146">
        <v>0</v>
      </c>
      <c r="O425" s="248">
        <v>0</v>
      </c>
      <c r="Q425" s="144">
        <v>4</v>
      </c>
      <c r="R425" s="247">
        <v>1</v>
      </c>
      <c r="S425" s="146">
        <v>3</v>
      </c>
      <c r="T425" s="146">
        <v>0</v>
      </c>
      <c r="U425" s="146">
        <v>0</v>
      </c>
      <c r="V425" s="146">
        <v>0</v>
      </c>
      <c r="W425" s="146">
        <v>0</v>
      </c>
      <c r="X425" s="146">
        <v>0</v>
      </c>
      <c r="Y425" s="146">
        <v>0</v>
      </c>
      <c r="Z425" s="146">
        <v>0</v>
      </c>
      <c r="AA425" s="146">
        <v>0</v>
      </c>
      <c r="AB425" s="146">
        <v>0</v>
      </c>
      <c r="AC425" s="248">
        <v>0</v>
      </c>
      <c r="AE425" s="144">
        <v>7</v>
      </c>
      <c r="AF425" s="146">
        <v>1</v>
      </c>
      <c r="AG425" s="8">
        <v>5</v>
      </c>
      <c r="AH425" s="8">
        <v>0</v>
      </c>
      <c r="AI425" s="8">
        <v>1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145">
        <v>0</v>
      </c>
      <c r="AR425" s="10"/>
    </row>
    <row r="426" spans="1:44" x14ac:dyDescent="0.35">
      <c r="A426" s="171">
        <v>3</v>
      </c>
      <c r="B426" s="228">
        <v>0.76041700000000001</v>
      </c>
      <c r="C426" s="144">
        <v>3</v>
      </c>
      <c r="D426" s="247">
        <v>0</v>
      </c>
      <c r="E426" s="146">
        <v>2</v>
      </c>
      <c r="F426" s="146">
        <v>0</v>
      </c>
      <c r="G426" s="146">
        <v>1</v>
      </c>
      <c r="H426" s="146">
        <v>0</v>
      </c>
      <c r="I426" s="146">
        <v>0</v>
      </c>
      <c r="J426" s="146">
        <v>0</v>
      </c>
      <c r="K426" s="146">
        <v>0</v>
      </c>
      <c r="L426" s="146">
        <v>0</v>
      </c>
      <c r="M426" s="146">
        <v>0</v>
      </c>
      <c r="N426" s="146">
        <v>0</v>
      </c>
      <c r="O426" s="248">
        <v>0</v>
      </c>
      <c r="Q426" s="144">
        <v>3</v>
      </c>
      <c r="R426" s="247">
        <v>0</v>
      </c>
      <c r="S426" s="146">
        <v>3</v>
      </c>
      <c r="T426" s="146">
        <v>0</v>
      </c>
      <c r="U426" s="146">
        <v>0</v>
      </c>
      <c r="V426" s="146">
        <v>0</v>
      </c>
      <c r="W426" s="146">
        <v>0</v>
      </c>
      <c r="X426" s="146">
        <v>0</v>
      </c>
      <c r="Y426" s="146">
        <v>0</v>
      </c>
      <c r="Z426" s="146">
        <v>0</v>
      </c>
      <c r="AA426" s="146">
        <v>0</v>
      </c>
      <c r="AB426" s="146">
        <v>0</v>
      </c>
      <c r="AC426" s="248">
        <v>0</v>
      </c>
      <c r="AE426" s="144">
        <v>6</v>
      </c>
      <c r="AF426" s="8">
        <v>0</v>
      </c>
      <c r="AG426" s="8">
        <v>5</v>
      </c>
      <c r="AH426" s="8">
        <v>0</v>
      </c>
      <c r="AI426" s="8">
        <v>1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145">
        <v>0</v>
      </c>
      <c r="AR426" s="10"/>
    </row>
    <row r="427" spans="1:44" x14ac:dyDescent="0.35">
      <c r="A427" s="171">
        <v>3</v>
      </c>
      <c r="B427" s="228">
        <v>0.77083299999999999</v>
      </c>
      <c r="C427" s="144">
        <v>5</v>
      </c>
      <c r="D427" s="247">
        <v>0</v>
      </c>
      <c r="E427" s="146">
        <v>2</v>
      </c>
      <c r="F427" s="146">
        <v>1</v>
      </c>
      <c r="G427" s="146">
        <v>2</v>
      </c>
      <c r="H427" s="146">
        <v>0</v>
      </c>
      <c r="I427" s="146">
        <v>0</v>
      </c>
      <c r="J427" s="146">
        <v>0</v>
      </c>
      <c r="K427" s="146">
        <v>0</v>
      </c>
      <c r="L427" s="146">
        <v>0</v>
      </c>
      <c r="M427" s="146">
        <v>0</v>
      </c>
      <c r="N427" s="146">
        <v>0</v>
      </c>
      <c r="O427" s="248">
        <v>0</v>
      </c>
      <c r="Q427" s="144">
        <v>3</v>
      </c>
      <c r="R427" s="247">
        <v>0</v>
      </c>
      <c r="S427" s="146">
        <v>3</v>
      </c>
      <c r="T427" s="146">
        <v>0</v>
      </c>
      <c r="U427" s="146">
        <v>0</v>
      </c>
      <c r="V427" s="146">
        <v>0</v>
      </c>
      <c r="W427" s="146">
        <v>0</v>
      </c>
      <c r="X427" s="146">
        <v>0</v>
      </c>
      <c r="Y427" s="146">
        <v>0</v>
      </c>
      <c r="Z427" s="146">
        <v>0</v>
      </c>
      <c r="AA427" s="146">
        <v>0</v>
      </c>
      <c r="AB427" s="146">
        <v>0</v>
      </c>
      <c r="AC427" s="248">
        <v>0</v>
      </c>
      <c r="AE427" s="144">
        <v>8</v>
      </c>
      <c r="AF427" s="8">
        <v>0</v>
      </c>
      <c r="AG427" s="8">
        <v>5</v>
      </c>
      <c r="AH427" s="8">
        <v>1</v>
      </c>
      <c r="AI427" s="8">
        <v>2</v>
      </c>
      <c r="AJ427" s="8">
        <v>0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145">
        <v>0</v>
      </c>
      <c r="AR427" s="10"/>
    </row>
    <row r="428" spans="1:44" x14ac:dyDescent="0.35">
      <c r="A428" s="171">
        <v>3</v>
      </c>
      <c r="B428" s="228">
        <v>0.78125</v>
      </c>
      <c r="C428" s="144">
        <v>3</v>
      </c>
      <c r="D428" s="247">
        <v>0</v>
      </c>
      <c r="E428" s="146">
        <v>2</v>
      </c>
      <c r="F428" s="146">
        <v>0</v>
      </c>
      <c r="G428" s="146">
        <v>1</v>
      </c>
      <c r="H428" s="146">
        <v>0</v>
      </c>
      <c r="I428" s="146">
        <v>0</v>
      </c>
      <c r="J428" s="146">
        <v>0</v>
      </c>
      <c r="K428" s="146">
        <v>0</v>
      </c>
      <c r="L428" s="146">
        <v>0</v>
      </c>
      <c r="M428" s="146">
        <v>0</v>
      </c>
      <c r="N428" s="146">
        <v>0</v>
      </c>
      <c r="O428" s="248">
        <v>0</v>
      </c>
      <c r="Q428" s="144">
        <v>5</v>
      </c>
      <c r="R428" s="247">
        <v>1</v>
      </c>
      <c r="S428" s="146">
        <v>3</v>
      </c>
      <c r="T428" s="146">
        <v>0</v>
      </c>
      <c r="U428" s="146">
        <v>1</v>
      </c>
      <c r="V428" s="146">
        <v>0</v>
      </c>
      <c r="W428" s="146">
        <v>0</v>
      </c>
      <c r="X428" s="146">
        <v>0</v>
      </c>
      <c r="Y428" s="146">
        <v>0</v>
      </c>
      <c r="Z428" s="146">
        <v>0</v>
      </c>
      <c r="AA428" s="146">
        <v>0</v>
      </c>
      <c r="AB428" s="146">
        <v>0</v>
      </c>
      <c r="AC428" s="248">
        <v>0</v>
      </c>
      <c r="AE428" s="144">
        <v>8</v>
      </c>
      <c r="AF428" s="8">
        <v>1</v>
      </c>
      <c r="AG428" s="8">
        <v>5</v>
      </c>
      <c r="AH428" s="8">
        <v>0</v>
      </c>
      <c r="AI428" s="8">
        <v>2</v>
      </c>
      <c r="AJ428" s="8">
        <v>0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145">
        <v>0</v>
      </c>
      <c r="AR428" s="10"/>
    </row>
    <row r="429" spans="1:44" x14ac:dyDescent="0.35">
      <c r="A429" s="171">
        <v>3</v>
      </c>
      <c r="B429" s="228">
        <v>0.79166700000000001</v>
      </c>
      <c r="C429" s="144">
        <v>4</v>
      </c>
      <c r="D429" s="247">
        <v>0</v>
      </c>
      <c r="E429" s="146">
        <v>2</v>
      </c>
      <c r="F429" s="146">
        <v>0</v>
      </c>
      <c r="G429" s="146">
        <v>2</v>
      </c>
      <c r="H429" s="146">
        <v>0</v>
      </c>
      <c r="I429" s="146">
        <v>0</v>
      </c>
      <c r="J429" s="146">
        <v>0</v>
      </c>
      <c r="K429" s="146">
        <v>0</v>
      </c>
      <c r="L429" s="146">
        <v>0</v>
      </c>
      <c r="M429" s="146">
        <v>0</v>
      </c>
      <c r="N429" s="146">
        <v>0</v>
      </c>
      <c r="O429" s="248">
        <v>0</v>
      </c>
      <c r="Q429" s="144">
        <v>0</v>
      </c>
      <c r="R429" s="247">
        <v>0</v>
      </c>
      <c r="S429" s="146">
        <v>0</v>
      </c>
      <c r="T429" s="146">
        <v>0</v>
      </c>
      <c r="U429" s="146">
        <v>0</v>
      </c>
      <c r="V429" s="146">
        <v>0</v>
      </c>
      <c r="W429" s="146">
        <v>0</v>
      </c>
      <c r="X429" s="146">
        <v>0</v>
      </c>
      <c r="Y429" s="146">
        <v>0</v>
      </c>
      <c r="Z429" s="146">
        <v>0</v>
      </c>
      <c r="AA429" s="146">
        <v>0</v>
      </c>
      <c r="AB429" s="146">
        <v>0</v>
      </c>
      <c r="AC429" s="248">
        <v>0</v>
      </c>
      <c r="AE429" s="144">
        <v>4</v>
      </c>
      <c r="AF429" s="8">
        <v>0</v>
      </c>
      <c r="AG429" s="8">
        <v>2</v>
      </c>
      <c r="AH429" s="8">
        <v>0</v>
      </c>
      <c r="AI429" s="8">
        <v>2</v>
      </c>
      <c r="AJ429" s="8">
        <v>0</v>
      </c>
      <c r="AK429" s="8">
        <v>0</v>
      </c>
      <c r="AL429" s="8">
        <v>0</v>
      </c>
      <c r="AM429" s="8">
        <v>0</v>
      </c>
      <c r="AN429" s="8">
        <v>0</v>
      </c>
      <c r="AO429" s="8">
        <v>0</v>
      </c>
      <c r="AP429" s="8">
        <v>0</v>
      </c>
      <c r="AQ429" s="145">
        <v>0</v>
      </c>
      <c r="AR429" s="10"/>
    </row>
    <row r="430" spans="1:44" x14ac:dyDescent="0.35">
      <c r="A430" s="171">
        <v>3</v>
      </c>
      <c r="B430" s="228">
        <v>0.80208299999999999</v>
      </c>
      <c r="C430" s="144">
        <v>20</v>
      </c>
      <c r="D430" s="247">
        <v>0</v>
      </c>
      <c r="E430" s="146">
        <v>20</v>
      </c>
      <c r="F430" s="146">
        <v>0</v>
      </c>
      <c r="G430" s="146">
        <v>0</v>
      </c>
      <c r="H430" s="146">
        <v>0</v>
      </c>
      <c r="I430" s="146">
        <v>0</v>
      </c>
      <c r="J430" s="146">
        <v>0</v>
      </c>
      <c r="K430" s="146">
        <v>0</v>
      </c>
      <c r="L430" s="146">
        <v>0</v>
      </c>
      <c r="M430" s="146">
        <v>0</v>
      </c>
      <c r="N430" s="146">
        <v>0</v>
      </c>
      <c r="O430" s="248">
        <v>0</v>
      </c>
      <c r="Q430" s="144">
        <v>1</v>
      </c>
      <c r="R430" s="247">
        <v>0</v>
      </c>
      <c r="S430" s="146">
        <v>1</v>
      </c>
      <c r="T430" s="146">
        <v>0</v>
      </c>
      <c r="U430" s="146">
        <v>0</v>
      </c>
      <c r="V430" s="146">
        <v>0</v>
      </c>
      <c r="W430" s="146">
        <v>0</v>
      </c>
      <c r="X430" s="146">
        <v>0</v>
      </c>
      <c r="Y430" s="146">
        <v>0</v>
      </c>
      <c r="Z430" s="146">
        <v>0</v>
      </c>
      <c r="AA430" s="146">
        <v>0</v>
      </c>
      <c r="AB430" s="146">
        <v>0</v>
      </c>
      <c r="AC430" s="248">
        <v>0</v>
      </c>
      <c r="AE430" s="144">
        <v>21</v>
      </c>
      <c r="AF430" s="8">
        <v>0</v>
      </c>
      <c r="AG430" s="8">
        <v>21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145">
        <v>0</v>
      </c>
      <c r="AR430" s="10"/>
    </row>
    <row r="431" spans="1:44" x14ac:dyDescent="0.35">
      <c r="A431" s="171">
        <v>3</v>
      </c>
      <c r="B431" s="228">
        <v>0.8125</v>
      </c>
      <c r="C431" s="144">
        <v>0</v>
      </c>
      <c r="D431" s="247">
        <v>0</v>
      </c>
      <c r="E431" s="146">
        <v>0</v>
      </c>
      <c r="F431" s="146">
        <v>0</v>
      </c>
      <c r="G431" s="146">
        <v>0</v>
      </c>
      <c r="H431" s="146">
        <v>0</v>
      </c>
      <c r="I431" s="146">
        <v>0</v>
      </c>
      <c r="J431" s="146">
        <v>0</v>
      </c>
      <c r="K431" s="146">
        <v>0</v>
      </c>
      <c r="L431" s="146">
        <v>0</v>
      </c>
      <c r="M431" s="146">
        <v>0</v>
      </c>
      <c r="N431" s="146">
        <v>0</v>
      </c>
      <c r="O431" s="248">
        <v>0</v>
      </c>
      <c r="Q431" s="144">
        <v>2</v>
      </c>
      <c r="R431" s="247">
        <v>0</v>
      </c>
      <c r="S431" s="146">
        <v>2</v>
      </c>
      <c r="T431" s="146">
        <v>0</v>
      </c>
      <c r="U431" s="146">
        <v>0</v>
      </c>
      <c r="V431" s="146">
        <v>0</v>
      </c>
      <c r="W431" s="146">
        <v>0</v>
      </c>
      <c r="X431" s="146">
        <v>0</v>
      </c>
      <c r="Y431" s="146">
        <v>0</v>
      </c>
      <c r="Z431" s="146">
        <v>0</v>
      </c>
      <c r="AA431" s="146">
        <v>0</v>
      </c>
      <c r="AB431" s="146">
        <v>0</v>
      </c>
      <c r="AC431" s="248">
        <v>0</v>
      </c>
      <c r="AE431" s="144">
        <v>2</v>
      </c>
      <c r="AF431" s="8">
        <v>0</v>
      </c>
      <c r="AG431" s="8">
        <v>2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145">
        <v>0</v>
      </c>
      <c r="AR431" s="10"/>
    </row>
    <row r="432" spans="1:44" x14ac:dyDescent="0.35">
      <c r="A432" s="171">
        <v>3</v>
      </c>
      <c r="B432" s="228">
        <v>0.82291700000000001</v>
      </c>
      <c r="C432" s="144">
        <v>1</v>
      </c>
      <c r="D432" s="247">
        <v>0</v>
      </c>
      <c r="E432" s="146">
        <v>1</v>
      </c>
      <c r="F432" s="146">
        <v>0</v>
      </c>
      <c r="G432" s="146">
        <v>0</v>
      </c>
      <c r="H432" s="146">
        <v>0</v>
      </c>
      <c r="I432" s="146">
        <v>0</v>
      </c>
      <c r="J432" s="146">
        <v>0</v>
      </c>
      <c r="K432" s="146">
        <v>0</v>
      </c>
      <c r="L432" s="146">
        <v>0</v>
      </c>
      <c r="M432" s="146">
        <v>0</v>
      </c>
      <c r="N432" s="146">
        <v>0</v>
      </c>
      <c r="O432" s="248">
        <v>0</v>
      </c>
      <c r="Q432" s="144">
        <v>2</v>
      </c>
      <c r="R432" s="247">
        <v>0</v>
      </c>
      <c r="S432" s="146">
        <v>2</v>
      </c>
      <c r="T432" s="146">
        <v>0</v>
      </c>
      <c r="U432" s="146">
        <v>0</v>
      </c>
      <c r="V432" s="146">
        <v>0</v>
      </c>
      <c r="W432" s="146">
        <v>0</v>
      </c>
      <c r="X432" s="146">
        <v>0</v>
      </c>
      <c r="Y432" s="146">
        <v>0</v>
      </c>
      <c r="Z432" s="146">
        <v>0</v>
      </c>
      <c r="AA432" s="146">
        <v>0</v>
      </c>
      <c r="AB432" s="146">
        <v>0</v>
      </c>
      <c r="AC432" s="248">
        <v>0</v>
      </c>
      <c r="AE432" s="144">
        <v>3</v>
      </c>
      <c r="AF432" s="8">
        <v>0</v>
      </c>
      <c r="AG432" s="8">
        <v>3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145">
        <v>0</v>
      </c>
      <c r="AR432" s="10"/>
    </row>
    <row r="433" spans="1:44" x14ac:dyDescent="0.35">
      <c r="A433" s="171">
        <v>3</v>
      </c>
      <c r="B433" s="228">
        <v>0.83333299999999999</v>
      </c>
      <c r="C433" s="144">
        <v>1</v>
      </c>
      <c r="D433" s="247">
        <v>0</v>
      </c>
      <c r="E433" s="146">
        <v>0</v>
      </c>
      <c r="F433" s="146">
        <v>0</v>
      </c>
      <c r="G433" s="146">
        <v>1</v>
      </c>
      <c r="H433" s="146">
        <v>0</v>
      </c>
      <c r="I433" s="146">
        <v>0</v>
      </c>
      <c r="J433" s="146">
        <v>0</v>
      </c>
      <c r="K433" s="146">
        <v>0</v>
      </c>
      <c r="L433" s="146">
        <v>0</v>
      </c>
      <c r="M433" s="146">
        <v>0</v>
      </c>
      <c r="N433" s="146">
        <v>0</v>
      </c>
      <c r="O433" s="248">
        <v>0</v>
      </c>
      <c r="Q433" s="144">
        <v>1</v>
      </c>
      <c r="R433" s="247">
        <v>0</v>
      </c>
      <c r="S433" s="146">
        <v>1</v>
      </c>
      <c r="T433" s="146">
        <v>0</v>
      </c>
      <c r="U433" s="146">
        <v>0</v>
      </c>
      <c r="V433" s="146">
        <v>0</v>
      </c>
      <c r="W433" s="146">
        <v>0</v>
      </c>
      <c r="X433" s="146">
        <v>0</v>
      </c>
      <c r="Y433" s="146">
        <v>0</v>
      </c>
      <c r="Z433" s="146">
        <v>0</v>
      </c>
      <c r="AA433" s="146">
        <v>0</v>
      </c>
      <c r="AB433" s="146">
        <v>0</v>
      </c>
      <c r="AC433" s="248">
        <v>0</v>
      </c>
      <c r="AE433" s="144">
        <v>2</v>
      </c>
      <c r="AF433" s="8">
        <v>0</v>
      </c>
      <c r="AG433" s="8">
        <v>1</v>
      </c>
      <c r="AH433" s="8">
        <v>0</v>
      </c>
      <c r="AI433" s="8">
        <v>1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145">
        <v>0</v>
      </c>
      <c r="AR433" s="10"/>
    </row>
    <row r="434" spans="1:44" x14ac:dyDescent="0.35">
      <c r="A434" s="171">
        <v>3</v>
      </c>
      <c r="B434" s="228">
        <v>0.84375</v>
      </c>
      <c r="C434" s="144">
        <v>1</v>
      </c>
      <c r="D434" s="247">
        <v>0</v>
      </c>
      <c r="E434" s="146">
        <v>1</v>
      </c>
      <c r="F434" s="146">
        <v>0</v>
      </c>
      <c r="G434" s="146">
        <v>0</v>
      </c>
      <c r="H434" s="146">
        <v>0</v>
      </c>
      <c r="I434" s="146">
        <v>0</v>
      </c>
      <c r="J434" s="146">
        <v>0</v>
      </c>
      <c r="K434" s="146">
        <v>0</v>
      </c>
      <c r="L434" s="146">
        <v>0</v>
      </c>
      <c r="M434" s="146">
        <v>0</v>
      </c>
      <c r="N434" s="146">
        <v>0</v>
      </c>
      <c r="O434" s="248">
        <v>0</v>
      </c>
      <c r="Q434" s="144">
        <v>1</v>
      </c>
      <c r="R434" s="247">
        <v>0</v>
      </c>
      <c r="S434" s="146">
        <v>1</v>
      </c>
      <c r="T434" s="146">
        <v>0</v>
      </c>
      <c r="U434" s="146">
        <v>0</v>
      </c>
      <c r="V434" s="146">
        <v>0</v>
      </c>
      <c r="W434" s="146">
        <v>0</v>
      </c>
      <c r="X434" s="146">
        <v>0</v>
      </c>
      <c r="Y434" s="146">
        <v>0</v>
      </c>
      <c r="Z434" s="146">
        <v>0</v>
      </c>
      <c r="AA434" s="146">
        <v>0</v>
      </c>
      <c r="AB434" s="146">
        <v>0</v>
      </c>
      <c r="AC434" s="248">
        <v>0</v>
      </c>
      <c r="AE434" s="144">
        <v>2</v>
      </c>
      <c r="AF434" s="8">
        <v>0</v>
      </c>
      <c r="AG434" s="8">
        <v>2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145">
        <v>0</v>
      </c>
      <c r="AR434" s="10"/>
    </row>
    <row r="435" spans="1:44" x14ac:dyDescent="0.35">
      <c r="A435" s="171">
        <v>3</v>
      </c>
      <c r="B435" s="228">
        <v>0.85416700000000001</v>
      </c>
      <c r="C435" s="144">
        <v>1</v>
      </c>
      <c r="D435" s="247">
        <v>0</v>
      </c>
      <c r="E435" s="146">
        <v>1</v>
      </c>
      <c r="F435" s="146">
        <v>0</v>
      </c>
      <c r="G435" s="146">
        <v>0</v>
      </c>
      <c r="H435" s="146">
        <v>0</v>
      </c>
      <c r="I435" s="146">
        <v>0</v>
      </c>
      <c r="J435" s="146">
        <v>0</v>
      </c>
      <c r="K435" s="146">
        <v>0</v>
      </c>
      <c r="L435" s="146">
        <v>0</v>
      </c>
      <c r="M435" s="146">
        <v>0</v>
      </c>
      <c r="N435" s="146">
        <v>0</v>
      </c>
      <c r="O435" s="248">
        <v>0</v>
      </c>
      <c r="Q435" s="144">
        <v>0</v>
      </c>
      <c r="R435" s="247">
        <v>0</v>
      </c>
      <c r="S435" s="146">
        <v>0</v>
      </c>
      <c r="T435" s="146">
        <v>0</v>
      </c>
      <c r="U435" s="146">
        <v>0</v>
      </c>
      <c r="V435" s="146">
        <v>0</v>
      </c>
      <c r="W435" s="146">
        <v>0</v>
      </c>
      <c r="X435" s="146">
        <v>0</v>
      </c>
      <c r="Y435" s="146">
        <v>0</v>
      </c>
      <c r="Z435" s="146">
        <v>0</v>
      </c>
      <c r="AA435" s="146">
        <v>0</v>
      </c>
      <c r="AB435" s="146">
        <v>0</v>
      </c>
      <c r="AC435" s="248">
        <v>0</v>
      </c>
      <c r="AE435" s="144">
        <v>1</v>
      </c>
      <c r="AF435" s="8">
        <v>0</v>
      </c>
      <c r="AG435" s="8">
        <v>1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145">
        <v>0</v>
      </c>
      <c r="AR435" s="10"/>
    </row>
    <row r="436" spans="1:44" x14ac:dyDescent="0.35">
      <c r="A436" s="171">
        <v>3</v>
      </c>
      <c r="B436" s="228">
        <v>0.86458299999999999</v>
      </c>
      <c r="C436" s="144">
        <v>2</v>
      </c>
      <c r="D436" s="247">
        <v>0</v>
      </c>
      <c r="E436" s="146">
        <v>2</v>
      </c>
      <c r="F436" s="146">
        <v>0</v>
      </c>
      <c r="G436" s="146">
        <v>0</v>
      </c>
      <c r="H436" s="146">
        <v>0</v>
      </c>
      <c r="I436" s="146">
        <v>0</v>
      </c>
      <c r="J436" s="146">
        <v>0</v>
      </c>
      <c r="K436" s="146">
        <v>0</v>
      </c>
      <c r="L436" s="146">
        <v>0</v>
      </c>
      <c r="M436" s="146">
        <v>0</v>
      </c>
      <c r="N436" s="146">
        <v>0</v>
      </c>
      <c r="O436" s="248">
        <v>0</v>
      </c>
      <c r="Q436" s="144">
        <v>1</v>
      </c>
      <c r="R436" s="247">
        <v>0</v>
      </c>
      <c r="S436" s="146">
        <v>1</v>
      </c>
      <c r="T436" s="146">
        <v>0</v>
      </c>
      <c r="U436" s="146">
        <v>0</v>
      </c>
      <c r="V436" s="146">
        <v>0</v>
      </c>
      <c r="W436" s="146">
        <v>0</v>
      </c>
      <c r="X436" s="146">
        <v>0</v>
      </c>
      <c r="Y436" s="146">
        <v>0</v>
      </c>
      <c r="Z436" s="146">
        <v>0</v>
      </c>
      <c r="AA436" s="146">
        <v>0</v>
      </c>
      <c r="AB436" s="146">
        <v>0</v>
      </c>
      <c r="AC436" s="248">
        <v>0</v>
      </c>
      <c r="AE436" s="144">
        <v>3</v>
      </c>
      <c r="AF436" s="8">
        <v>0</v>
      </c>
      <c r="AG436" s="8">
        <v>3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0</v>
      </c>
      <c r="AQ436" s="145">
        <v>0</v>
      </c>
      <c r="AR436" s="10"/>
    </row>
    <row r="437" spans="1:44" x14ac:dyDescent="0.35">
      <c r="A437" s="171">
        <v>3</v>
      </c>
      <c r="B437" s="228">
        <v>0.875</v>
      </c>
      <c r="C437" s="144">
        <v>1</v>
      </c>
      <c r="D437" s="247">
        <v>0</v>
      </c>
      <c r="E437" s="146">
        <v>1</v>
      </c>
      <c r="F437" s="146">
        <v>0</v>
      </c>
      <c r="G437" s="146">
        <v>0</v>
      </c>
      <c r="H437" s="146">
        <v>0</v>
      </c>
      <c r="I437" s="146">
        <v>0</v>
      </c>
      <c r="J437" s="146">
        <v>0</v>
      </c>
      <c r="K437" s="146">
        <v>0</v>
      </c>
      <c r="L437" s="146">
        <v>0</v>
      </c>
      <c r="M437" s="146">
        <v>0</v>
      </c>
      <c r="N437" s="146">
        <v>0</v>
      </c>
      <c r="O437" s="248">
        <v>0</v>
      </c>
      <c r="Q437" s="144">
        <v>0</v>
      </c>
      <c r="R437" s="247">
        <v>0</v>
      </c>
      <c r="S437" s="146">
        <v>0</v>
      </c>
      <c r="T437" s="146">
        <v>0</v>
      </c>
      <c r="U437" s="146">
        <v>0</v>
      </c>
      <c r="V437" s="146">
        <v>0</v>
      </c>
      <c r="W437" s="146">
        <v>0</v>
      </c>
      <c r="X437" s="146">
        <v>0</v>
      </c>
      <c r="Y437" s="146">
        <v>0</v>
      </c>
      <c r="Z437" s="146">
        <v>0</v>
      </c>
      <c r="AA437" s="146">
        <v>0</v>
      </c>
      <c r="AB437" s="146">
        <v>0</v>
      </c>
      <c r="AC437" s="248">
        <v>0</v>
      </c>
      <c r="AE437" s="144">
        <v>1</v>
      </c>
      <c r="AF437" s="8">
        <v>0</v>
      </c>
      <c r="AG437" s="8">
        <v>1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8">
        <v>0</v>
      </c>
      <c r="AO437" s="8">
        <v>0</v>
      </c>
      <c r="AP437" s="8">
        <v>0</v>
      </c>
      <c r="AQ437" s="145">
        <v>0</v>
      </c>
      <c r="AR437" s="10"/>
    </row>
    <row r="438" spans="1:44" x14ac:dyDescent="0.35">
      <c r="A438" s="171">
        <v>3</v>
      </c>
      <c r="B438" s="228">
        <v>0.88541700000000001</v>
      </c>
      <c r="C438" s="144">
        <v>3</v>
      </c>
      <c r="D438" s="247">
        <v>0</v>
      </c>
      <c r="E438" s="146">
        <v>3</v>
      </c>
      <c r="F438" s="146">
        <v>0</v>
      </c>
      <c r="G438" s="146">
        <v>0</v>
      </c>
      <c r="H438" s="146">
        <v>0</v>
      </c>
      <c r="I438" s="146">
        <v>0</v>
      </c>
      <c r="J438" s="146">
        <v>0</v>
      </c>
      <c r="K438" s="146">
        <v>0</v>
      </c>
      <c r="L438" s="146">
        <v>0</v>
      </c>
      <c r="M438" s="146">
        <v>0</v>
      </c>
      <c r="N438" s="146">
        <v>0</v>
      </c>
      <c r="O438" s="248">
        <v>0</v>
      </c>
      <c r="Q438" s="144">
        <v>0</v>
      </c>
      <c r="R438" s="247">
        <v>0</v>
      </c>
      <c r="S438" s="146">
        <v>0</v>
      </c>
      <c r="T438" s="146">
        <v>0</v>
      </c>
      <c r="U438" s="146">
        <v>0</v>
      </c>
      <c r="V438" s="146">
        <v>0</v>
      </c>
      <c r="W438" s="146">
        <v>0</v>
      </c>
      <c r="X438" s="146">
        <v>0</v>
      </c>
      <c r="Y438" s="146">
        <v>0</v>
      </c>
      <c r="Z438" s="146">
        <v>0</v>
      </c>
      <c r="AA438" s="146">
        <v>0</v>
      </c>
      <c r="AB438" s="146">
        <v>0</v>
      </c>
      <c r="AC438" s="248">
        <v>0</v>
      </c>
      <c r="AE438" s="144">
        <v>3</v>
      </c>
      <c r="AF438" s="8">
        <v>0</v>
      </c>
      <c r="AG438" s="8">
        <v>3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145">
        <v>0</v>
      </c>
      <c r="AR438" s="10"/>
    </row>
    <row r="439" spans="1:44" x14ac:dyDescent="0.35">
      <c r="A439" s="171">
        <v>3</v>
      </c>
      <c r="B439" s="228">
        <v>0.89583299999999999</v>
      </c>
      <c r="C439" s="144">
        <v>2</v>
      </c>
      <c r="D439" s="247">
        <v>0</v>
      </c>
      <c r="E439" s="146">
        <v>1</v>
      </c>
      <c r="F439" s="146">
        <v>0</v>
      </c>
      <c r="G439" s="146">
        <v>1</v>
      </c>
      <c r="H439" s="146">
        <v>0</v>
      </c>
      <c r="I439" s="146">
        <v>0</v>
      </c>
      <c r="J439" s="146">
        <v>0</v>
      </c>
      <c r="K439" s="146">
        <v>0</v>
      </c>
      <c r="L439" s="146">
        <v>0</v>
      </c>
      <c r="M439" s="146">
        <v>0</v>
      </c>
      <c r="N439" s="146">
        <v>0</v>
      </c>
      <c r="O439" s="248">
        <v>0</v>
      </c>
      <c r="Q439" s="144">
        <v>10</v>
      </c>
      <c r="R439" s="247">
        <v>0</v>
      </c>
      <c r="S439" s="146">
        <v>10</v>
      </c>
      <c r="T439" s="146">
        <v>0</v>
      </c>
      <c r="U439" s="146">
        <v>0</v>
      </c>
      <c r="V439" s="146">
        <v>0</v>
      </c>
      <c r="W439" s="146">
        <v>0</v>
      </c>
      <c r="X439" s="146">
        <v>0</v>
      </c>
      <c r="Y439" s="146">
        <v>0</v>
      </c>
      <c r="Z439" s="146">
        <v>0</v>
      </c>
      <c r="AA439" s="146">
        <v>0</v>
      </c>
      <c r="AB439" s="146">
        <v>0</v>
      </c>
      <c r="AC439" s="248">
        <v>0</v>
      </c>
      <c r="AE439" s="144">
        <v>12</v>
      </c>
      <c r="AF439" s="8">
        <v>0</v>
      </c>
      <c r="AG439" s="8">
        <v>11</v>
      </c>
      <c r="AH439" s="8">
        <v>0</v>
      </c>
      <c r="AI439" s="8">
        <v>1</v>
      </c>
      <c r="AJ439" s="8">
        <v>0</v>
      </c>
      <c r="AK439" s="8">
        <v>0</v>
      </c>
      <c r="AL439" s="8">
        <v>0</v>
      </c>
      <c r="AM439" s="8">
        <v>0</v>
      </c>
      <c r="AN439" s="8">
        <v>0</v>
      </c>
      <c r="AO439" s="8">
        <v>0</v>
      </c>
      <c r="AP439" s="8">
        <v>0</v>
      </c>
      <c r="AQ439" s="145">
        <v>0</v>
      </c>
      <c r="AR439" s="10"/>
    </row>
    <row r="440" spans="1:44" x14ac:dyDescent="0.35">
      <c r="A440" s="171">
        <v>3</v>
      </c>
      <c r="B440" s="228">
        <v>0.90625</v>
      </c>
      <c r="C440" s="144">
        <v>1</v>
      </c>
      <c r="D440" s="247">
        <v>0</v>
      </c>
      <c r="E440" s="146">
        <v>1</v>
      </c>
      <c r="F440" s="146">
        <v>0</v>
      </c>
      <c r="G440" s="146">
        <v>0</v>
      </c>
      <c r="H440" s="146">
        <v>0</v>
      </c>
      <c r="I440" s="146">
        <v>0</v>
      </c>
      <c r="J440" s="146">
        <v>0</v>
      </c>
      <c r="K440" s="146">
        <v>0</v>
      </c>
      <c r="L440" s="146">
        <v>0</v>
      </c>
      <c r="M440" s="146">
        <v>0</v>
      </c>
      <c r="N440" s="146">
        <v>0</v>
      </c>
      <c r="O440" s="248">
        <v>0</v>
      </c>
      <c r="Q440" s="144">
        <v>11</v>
      </c>
      <c r="R440" s="247">
        <v>0</v>
      </c>
      <c r="S440" s="146">
        <v>11</v>
      </c>
      <c r="T440" s="146">
        <v>0</v>
      </c>
      <c r="U440" s="146">
        <v>0</v>
      </c>
      <c r="V440" s="146">
        <v>0</v>
      </c>
      <c r="W440" s="146">
        <v>0</v>
      </c>
      <c r="X440" s="146">
        <v>0</v>
      </c>
      <c r="Y440" s="146">
        <v>0</v>
      </c>
      <c r="Z440" s="146">
        <v>0</v>
      </c>
      <c r="AA440" s="146">
        <v>0</v>
      </c>
      <c r="AB440" s="146">
        <v>0</v>
      </c>
      <c r="AC440" s="248">
        <v>0</v>
      </c>
      <c r="AE440" s="144">
        <v>12</v>
      </c>
      <c r="AF440" s="8">
        <v>0</v>
      </c>
      <c r="AG440" s="8">
        <v>12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145">
        <v>0</v>
      </c>
      <c r="AR440" s="10"/>
    </row>
    <row r="441" spans="1:44" x14ac:dyDescent="0.35">
      <c r="A441" s="171">
        <v>3</v>
      </c>
      <c r="B441" s="228">
        <v>0.91666700000000001</v>
      </c>
      <c r="C441" s="144">
        <v>0</v>
      </c>
      <c r="D441" s="247">
        <v>0</v>
      </c>
      <c r="E441" s="146">
        <v>0</v>
      </c>
      <c r="F441" s="146">
        <v>0</v>
      </c>
      <c r="G441" s="146">
        <v>0</v>
      </c>
      <c r="H441" s="146">
        <v>0</v>
      </c>
      <c r="I441" s="146">
        <v>0</v>
      </c>
      <c r="J441" s="146">
        <v>0</v>
      </c>
      <c r="K441" s="146">
        <v>0</v>
      </c>
      <c r="L441" s="146">
        <v>0</v>
      </c>
      <c r="M441" s="146">
        <v>0</v>
      </c>
      <c r="N441" s="146">
        <v>0</v>
      </c>
      <c r="O441" s="248">
        <v>0</v>
      </c>
      <c r="Q441" s="144">
        <v>2</v>
      </c>
      <c r="R441" s="247">
        <v>0</v>
      </c>
      <c r="S441" s="146">
        <v>2</v>
      </c>
      <c r="T441" s="146">
        <v>0</v>
      </c>
      <c r="U441" s="146">
        <v>0</v>
      </c>
      <c r="V441" s="146">
        <v>0</v>
      </c>
      <c r="W441" s="146">
        <v>0</v>
      </c>
      <c r="X441" s="146">
        <v>0</v>
      </c>
      <c r="Y441" s="146">
        <v>0</v>
      </c>
      <c r="Z441" s="146">
        <v>0</v>
      </c>
      <c r="AA441" s="146">
        <v>0</v>
      </c>
      <c r="AB441" s="146">
        <v>0</v>
      </c>
      <c r="AC441" s="248">
        <v>0</v>
      </c>
      <c r="AE441" s="144">
        <v>2</v>
      </c>
      <c r="AF441" s="8">
        <v>0</v>
      </c>
      <c r="AG441" s="8">
        <v>2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8">
        <v>0</v>
      </c>
      <c r="AO441" s="8">
        <v>0</v>
      </c>
      <c r="AP441" s="8">
        <v>0</v>
      </c>
      <c r="AQ441" s="145">
        <v>0</v>
      </c>
      <c r="AR441" s="10"/>
    </row>
    <row r="442" spans="1:44" x14ac:dyDescent="0.35">
      <c r="A442" s="171">
        <v>3</v>
      </c>
      <c r="B442" s="228">
        <v>0.92708299999999999</v>
      </c>
      <c r="C442" s="144">
        <v>0</v>
      </c>
      <c r="D442" s="247">
        <v>0</v>
      </c>
      <c r="E442" s="146">
        <v>0</v>
      </c>
      <c r="F442" s="146">
        <v>0</v>
      </c>
      <c r="G442" s="146">
        <v>0</v>
      </c>
      <c r="H442" s="146">
        <v>0</v>
      </c>
      <c r="I442" s="146">
        <v>0</v>
      </c>
      <c r="J442" s="146">
        <v>0</v>
      </c>
      <c r="K442" s="146">
        <v>0</v>
      </c>
      <c r="L442" s="146">
        <v>0</v>
      </c>
      <c r="M442" s="146">
        <v>0</v>
      </c>
      <c r="N442" s="146">
        <v>0</v>
      </c>
      <c r="O442" s="248">
        <v>0</v>
      </c>
      <c r="Q442" s="144">
        <v>0</v>
      </c>
      <c r="R442" s="247">
        <v>0</v>
      </c>
      <c r="S442" s="146">
        <v>0</v>
      </c>
      <c r="T442" s="146">
        <v>0</v>
      </c>
      <c r="U442" s="146">
        <v>0</v>
      </c>
      <c r="V442" s="146">
        <v>0</v>
      </c>
      <c r="W442" s="146">
        <v>0</v>
      </c>
      <c r="X442" s="146">
        <v>0</v>
      </c>
      <c r="Y442" s="146">
        <v>0</v>
      </c>
      <c r="Z442" s="146">
        <v>0</v>
      </c>
      <c r="AA442" s="146">
        <v>0</v>
      </c>
      <c r="AB442" s="146">
        <v>0</v>
      </c>
      <c r="AC442" s="248">
        <v>0</v>
      </c>
      <c r="AE442" s="144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145">
        <v>0</v>
      </c>
      <c r="AR442" s="10"/>
    </row>
    <row r="443" spans="1:44" x14ac:dyDescent="0.35">
      <c r="A443" s="171">
        <v>3</v>
      </c>
      <c r="B443" s="228">
        <v>0.9375</v>
      </c>
      <c r="C443" s="144">
        <v>0</v>
      </c>
      <c r="D443" s="247">
        <v>0</v>
      </c>
      <c r="E443" s="146">
        <v>0</v>
      </c>
      <c r="F443" s="146">
        <v>0</v>
      </c>
      <c r="G443" s="146">
        <v>0</v>
      </c>
      <c r="H443" s="146">
        <v>0</v>
      </c>
      <c r="I443" s="146">
        <v>0</v>
      </c>
      <c r="J443" s="146">
        <v>0</v>
      </c>
      <c r="K443" s="146">
        <v>0</v>
      </c>
      <c r="L443" s="146">
        <v>0</v>
      </c>
      <c r="M443" s="146">
        <v>0</v>
      </c>
      <c r="N443" s="146">
        <v>0</v>
      </c>
      <c r="O443" s="248">
        <v>0</v>
      </c>
      <c r="Q443" s="144">
        <v>0</v>
      </c>
      <c r="R443" s="247">
        <v>0</v>
      </c>
      <c r="S443" s="146">
        <v>0</v>
      </c>
      <c r="T443" s="146">
        <v>0</v>
      </c>
      <c r="U443" s="146">
        <v>0</v>
      </c>
      <c r="V443" s="146">
        <v>0</v>
      </c>
      <c r="W443" s="146">
        <v>0</v>
      </c>
      <c r="X443" s="146">
        <v>0</v>
      </c>
      <c r="Y443" s="146">
        <v>0</v>
      </c>
      <c r="Z443" s="146">
        <v>0</v>
      </c>
      <c r="AA443" s="146">
        <v>0</v>
      </c>
      <c r="AB443" s="146">
        <v>0</v>
      </c>
      <c r="AC443" s="248">
        <v>0</v>
      </c>
      <c r="AE443" s="144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0</v>
      </c>
      <c r="AP443" s="8">
        <v>0</v>
      </c>
      <c r="AQ443" s="145">
        <v>0</v>
      </c>
      <c r="AR443" s="10"/>
    </row>
    <row r="444" spans="1:44" x14ac:dyDescent="0.35">
      <c r="A444" s="171">
        <v>3</v>
      </c>
      <c r="B444" s="228">
        <v>0.94791700000000001</v>
      </c>
      <c r="C444" s="144">
        <v>0</v>
      </c>
      <c r="D444" s="247">
        <v>0</v>
      </c>
      <c r="E444" s="146">
        <v>0</v>
      </c>
      <c r="F444" s="146">
        <v>0</v>
      </c>
      <c r="G444" s="146">
        <v>0</v>
      </c>
      <c r="H444" s="146">
        <v>0</v>
      </c>
      <c r="I444" s="146">
        <v>0</v>
      </c>
      <c r="J444" s="146">
        <v>0</v>
      </c>
      <c r="K444" s="146">
        <v>0</v>
      </c>
      <c r="L444" s="146">
        <v>0</v>
      </c>
      <c r="M444" s="146">
        <v>0</v>
      </c>
      <c r="N444" s="146">
        <v>0</v>
      </c>
      <c r="O444" s="248">
        <v>0</v>
      </c>
      <c r="Q444" s="144">
        <v>0</v>
      </c>
      <c r="R444" s="247">
        <v>0</v>
      </c>
      <c r="S444" s="146">
        <v>0</v>
      </c>
      <c r="T444" s="146">
        <v>0</v>
      </c>
      <c r="U444" s="146">
        <v>0</v>
      </c>
      <c r="V444" s="146">
        <v>0</v>
      </c>
      <c r="W444" s="146">
        <v>0</v>
      </c>
      <c r="X444" s="146">
        <v>0</v>
      </c>
      <c r="Y444" s="146">
        <v>0</v>
      </c>
      <c r="Z444" s="146">
        <v>0</v>
      </c>
      <c r="AA444" s="146">
        <v>0</v>
      </c>
      <c r="AB444" s="146">
        <v>0</v>
      </c>
      <c r="AC444" s="248">
        <v>0</v>
      </c>
      <c r="AE444" s="144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8">
        <v>0</v>
      </c>
      <c r="AO444" s="8">
        <v>0</v>
      </c>
      <c r="AP444" s="8">
        <v>0</v>
      </c>
      <c r="AQ444" s="145">
        <v>0</v>
      </c>
      <c r="AR444" s="10"/>
    </row>
    <row r="445" spans="1:44" x14ac:dyDescent="0.35">
      <c r="A445" s="171">
        <v>3</v>
      </c>
      <c r="B445" s="228">
        <v>0.95833299999999999</v>
      </c>
      <c r="C445" s="144">
        <v>0</v>
      </c>
      <c r="D445" s="247">
        <v>0</v>
      </c>
      <c r="E445" s="146">
        <v>0</v>
      </c>
      <c r="F445" s="146">
        <v>0</v>
      </c>
      <c r="G445" s="146">
        <v>0</v>
      </c>
      <c r="H445" s="146">
        <v>0</v>
      </c>
      <c r="I445" s="146">
        <v>0</v>
      </c>
      <c r="J445" s="146">
        <v>0</v>
      </c>
      <c r="K445" s="146">
        <v>0</v>
      </c>
      <c r="L445" s="146">
        <v>0</v>
      </c>
      <c r="M445" s="146">
        <v>0</v>
      </c>
      <c r="N445" s="146">
        <v>0</v>
      </c>
      <c r="O445" s="248">
        <v>0</v>
      </c>
      <c r="Q445" s="144">
        <v>0</v>
      </c>
      <c r="R445" s="247">
        <v>0</v>
      </c>
      <c r="S445" s="146">
        <v>0</v>
      </c>
      <c r="T445" s="146">
        <v>0</v>
      </c>
      <c r="U445" s="146">
        <v>0</v>
      </c>
      <c r="V445" s="146">
        <v>0</v>
      </c>
      <c r="W445" s="146">
        <v>0</v>
      </c>
      <c r="X445" s="146">
        <v>0</v>
      </c>
      <c r="Y445" s="146">
        <v>0</v>
      </c>
      <c r="Z445" s="146">
        <v>0</v>
      </c>
      <c r="AA445" s="146">
        <v>0</v>
      </c>
      <c r="AB445" s="146">
        <v>0</v>
      </c>
      <c r="AC445" s="248">
        <v>0</v>
      </c>
      <c r="AE445" s="144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145">
        <v>0</v>
      </c>
      <c r="AR445" s="10"/>
    </row>
    <row r="446" spans="1:44" x14ac:dyDescent="0.35">
      <c r="A446" s="171">
        <v>3</v>
      </c>
      <c r="B446" s="228">
        <v>0.96875</v>
      </c>
      <c r="C446" s="144">
        <v>0</v>
      </c>
      <c r="D446" s="247">
        <v>0</v>
      </c>
      <c r="E446" s="146">
        <v>0</v>
      </c>
      <c r="F446" s="146">
        <v>0</v>
      </c>
      <c r="G446" s="146">
        <v>0</v>
      </c>
      <c r="H446" s="146">
        <v>0</v>
      </c>
      <c r="I446" s="146">
        <v>0</v>
      </c>
      <c r="J446" s="146">
        <v>0</v>
      </c>
      <c r="K446" s="146">
        <v>0</v>
      </c>
      <c r="L446" s="146">
        <v>0</v>
      </c>
      <c r="M446" s="146">
        <v>0</v>
      </c>
      <c r="N446" s="146">
        <v>0</v>
      </c>
      <c r="O446" s="248">
        <v>0</v>
      </c>
      <c r="Q446" s="144">
        <v>0</v>
      </c>
      <c r="R446" s="247">
        <v>0</v>
      </c>
      <c r="S446" s="146">
        <v>0</v>
      </c>
      <c r="T446" s="146">
        <v>0</v>
      </c>
      <c r="U446" s="146">
        <v>0</v>
      </c>
      <c r="V446" s="146">
        <v>0</v>
      </c>
      <c r="W446" s="146">
        <v>0</v>
      </c>
      <c r="X446" s="146">
        <v>0</v>
      </c>
      <c r="Y446" s="146">
        <v>0</v>
      </c>
      <c r="Z446" s="146">
        <v>0</v>
      </c>
      <c r="AA446" s="146">
        <v>0</v>
      </c>
      <c r="AB446" s="146">
        <v>0</v>
      </c>
      <c r="AC446" s="248">
        <v>0</v>
      </c>
      <c r="AE446" s="144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8">
        <v>0</v>
      </c>
      <c r="AO446" s="8">
        <v>0</v>
      </c>
      <c r="AP446" s="8">
        <v>0</v>
      </c>
      <c r="AQ446" s="145">
        <v>0</v>
      </c>
      <c r="AR446" s="10"/>
    </row>
    <row r="447" spans="1:44" x14ac:dyDescent="0.35">
      <c r="A447" s="171">
        <v>3</v>
      </c>
      <c r="B447" s="228">
        <v>0.97916700000000001</v>
      </c>
      <c r="C447" s="144">
        <v>0</v>
      </c>
      <c r="D447" s="247">
        <v>0</v>
      </c>
      <c r="E447" s="146">
        <v>0</v>
      </c>
      <c r="F447" s="146">
        <v>0</v>
      </c>
      <c r="G447" s="146">
        <v>0</v>
      </c>
      <c r="H447" s="146">
        <v>0</v>
      </c>
      <c r="I447" s="146">
        <v>0</v>
      </c>
      <c r="J447" s="146">
        <v>0</v>
      </c>
      <c r="K447" s="146">
        <v>0</v>
      </c>
      <c r="L447" s="146">
        <v>0</v>
      </c>
      <c r="M447" s="146">
        <v>0</v>
      </c>
      <c r="N447" s="146">
        <v>0</v>
      </c>
      <c r="O447" s="248">
        <v>0</v>
      </c>
      <c r="Q447" s="144">
        <v>1</v>
      </c>
      <c r="R447" s="247">
        <v>0</v>
      </c>
      <c r="S447" s="146">
        <v>0</v>
      </c>
      <c r="T447" s="146">
        <v>0</v>
      </c>
      <c r="U447" s="146">
        <v>1</v>
      </c>
      <c r="V447" s="146">
        <v>0</v>
      </c>
      <c r="W447" s="146">
        <v>0</v>
      </c>
      <c r="X447" s="146">
        <v>0</v>
      </c>
      <c r="Y447" s="146">
        <v>0</v>
      </c>
      <c r="Z447" s="146">
        <v>0</v>
      </c>
      <c r="AA447" s="146">
        <v>0</v>
      </c>
      <c r="AB447" s="146">
        <v>0</v>
      </c>
      <c r="AC447" s="248">
        <v>0</v>
      </c>
      <c r="AE447" s="144">
        <v>1</v>
      </c>
      <c r="AF447" s="8">
        <v>0</v>
      </c>
      <c r="AG447" s="8">
        <v>0</v>
      </c>
      <c r="AH447" s="8">
        <v>0</v>
      </c>
      <c r="AI447" s="8">
        <v>1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145">
        <v>0</v>
      </c>
      <c r="AR447" s="10"/>
    </row>
    <row r="448" spans="1:44" x14ac:dyDescent="0.35">
      <c r="A448" s="171">
        <v>3</v>
      </c>
      <c r="B448" s="228">
        <v>0.98958299999999999</v>
      </c>
      <c r="C448" s="147">
        <v>0</v>
      </c>
      <c r="D448" s="249">
        <v>0</v>
      </c>
      <c r="E448" s="250">
        <v>0</v>
      </c>
      <c r="F448" s="250">
        <v>0</v>
      </c>
      <c r="G448" s="250">
        <v>0</v>
      </c>
      <c r="H448" s="250">
        <v>0</v>
      </c>
      <c r="I448" s="250">
        <v>0</v>
      </c>
      <c r="J448" s="250">
        <v>0</v>
      </c>
      <c r="K448" s="250">
        <v>0</v>
      </c>
      <c r="L448" s="250">
        <v>0</v>
      </c>
      <c r="M448" s="250">
        <v>0</v>
      </c>
      <c r="N448" s="250">
        <v>0</v>
      </c>
      <c r="O448" s="251">
        <v>0</v>
      </c>
      <c r="Q448" s="147">
        <v>0</v>
      </c>
      <c r="R448" s="249">
        <v>0</v>
      </c>
      <c r="S448" s="250">
        <v>0</v>
      </c>
      <c r="T448" s="250">
        <v>0</v>
      </c>
      <c r="U448" s="250">
        <v>0</v>
      </c>
      <c r="V448" s="250">
        <v>0</v>
      </c>
      <c r="W448" s="250">
        <v>0</v>
      </c>
      <c r="X448" s="250">
        <v>0</v>
      </c>
      <c r="Y448" s="250">
        <v>0</v>
      </c>
      <c r="Z448" s="250">
        <v>0</v>
      </c>
      <c r="AA448" s="250">
        <v>0</v>
      </c>
      <c r="AB448" s="250">
        <v>0</v>
      </c>
      <c r="AC448" s="251">
        <v>0</v>
      </c>
      <c r="AE448" s="147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48">
        <v>0</v>
      </c>
      <c r="AR448" s="10"/>
    </row>
    <row r="449" spans="1:44" x14ac:dyDescent="0.35">
      <c r="A449" s="171">
        <v>3</v>
      </c>
      <c r="B449" s="323" t="s">
        <v>35</v>
      </c>
      <c r="C449" s="324">
        <v>314</v>
      </c>
      <c r="D449" s="325">
        <v>6</v>
      </c>
      <c r="E449" s="325">
        <v>221</v>
      </c>
      <c r="F449" s="325">
        <v>6</v>
      </c>
      <c r="G449" s="325">
        <v>75</v>
      </c>
      <c r="H449" s="325">
        <v>1</v>
      </c>
      <c r="I449" s="325">
        <v>2</v>
      </c>
      <c r="J449" s="325">
        <v>1</v>
      </c>
      <c r="K449" s="325">
        <v>0</v>
      </c>
      <c r="L449" s="325">
        <v>1</v>
      </c>
      <c r="M449" s="325">
        <v>1</v>
      </c>
      <c r="N449" s="325">
        <v>0</v>
      </c>
      <c r="O449" s="326">
        <v>0</v>
      </c>
      <c r="P449" s="8"/>
      <c r="Q449" s="327">
        <v>322</v>
      </c>
      <c r="R449" s="325">
        <v>4</v>
      </c>
      <c r="S449" s="325">
        <v>269</v>
      </c>
      <c r="T449" s="325">
        <v>7</v>
      </c>
      <c r="U449" s="325">
        <v>36</v>
      </c>
      <c r="V449" s="325">
        <v>1</v>
      </c>
      <c r="W449" s="325">
        <v>2</v>
      </c>
      <c r="X449" s="325">
        <v>0</v>
      </c>
      <c r="Y449" s="325">
        <v>0</v>
      </c>
      <c r="Z449" s="325">
        <v>2</v>
      </c>
      <c r="AA449" s="325">
        <v>1</v>
      </c>
      <c r="AB449" s="325">
        <v>0</v>
      </c>
      <c r="AC449" s="326">
        <v>0</v>
      </c>
      <c r="AD449" s="8"/>
      <c r="AE449" s="327">
        <v>636</v>
      </c>
      <c r="AF449" s="325">
        <v>10</v>
      </c>
      <c r="AG449" s="325">
        <v>490</v>
      </c>
      <c r="AH449" s="325">
        <v>13</v>
      </c>
      <c r="AI449" s="325">
        <v>111</v>
      </c>
      <c r="AJ449" s="325">
        <v>2</v>
      </c>
      <c r="AK449" s="325">
        <v>4</v>
      </c>
      <c r="AL449" s="325">
        <v>1</v>
      </c>
      <c r="AM449" s="325">
        <v>0</v>
      </c>
      <c r="AN449" s="325">
        <v>3</v>
      </c>
      <c r="AO449" s="325">
        <v>2</v>
      </c>
      <c r="AP449" s="325">
        <v>0</v>
      </c>
      <c r="AQ449" s="326">
        <v>0</v>
      </c>
      <c r="AR449" s="10"/>
    </row>
    <row r="450" spans="1:44" x14ac:dyDescent="0.35">
      <c r="A450" s="171">
        <v>3</v>
      </c>
      <c r="B450" s="328" t="s">
        <v>36</v>
      </c>
      <c r="C450" s="329">
        <v>355</v>
      </c>
      <c r="D450" s="330">
        <v>6</v>
      </c>
      <c r="E450" s="330">
        <v>258</v>
      </c>
      <c r="F450" s="330">
        <v>6</v>
      </c>
      <c r="G450" s="330">
        <v>79</v>
      </c>
      <c r="H450" s="330">
        <v>1</v>
      </c>
      <c r="I450" s="330">
        <v>2</v>
      </c>
      <c r="J450" s="330">
        <v>1</v>
      </c>
      <c r="K450" s="330">
        <v>0</v>
      </c>
      <c r="L450" s="330">
        <v>1</v>
      </c>
      <c r="M450" s="330">
        <v>1</v>
      </c>
      <c r="N450" s="330">
        <v>0</v>
      </c>
      <c r="O450" s="331">
        <v>0</v>
      </c>
      <c r="P450" s="8"/>
      <c r="Q450" s="332">
        <v>354</v>
      </c>
      <c r="R450" s="330">
        <v>4</v>
      </c>
      <c r="S450" s="330">
        <v>301</v>
      </c>
      <c r="T450" s="330">
        <v>7</v>
      </c>
      <c r="U450" s="330">
        <v>36</v>
      </c>
      <c r="V450" s="330">
        <v>1</v>
      </c>
      <c r="W450" s="330">
        <v>2</v>
      </c>
      <c r="X450" s="330">
        <v>0</v>
      </c>
      <c r="Y450" s="330">
        <v>0</v>
      </c>
      <c r="Z450" s="330">
        <v>2</v>
      </c>
      <c r="AA450" s="330">
        <v>1</v>
      </c>
      <c r="AB450" s="330">
        <v>0</v>
      </c>
      <c r="AC450" s="331">
        <v>0</v>
      </c>
      <c r="AD450" s="8"/>
      <c r="AE450" s="332">
        <v>709</v>
      </c>
      <c r="AF450" s="330">
        <v>10</v>
      </c>
      <c r="AG450" s="330">
        <v>559</v>
      </c>
      <c r="AH450" s="330">
        <v>13</v>
      </c>
      <c r="AI450" s="330">
        <v>115</v>
      </c>
      <c r="AJ450" s="330">
        <v>2</v>
      </c>
      <c r="AK450" s="330">
        <v>4</v>
      </c>
      <c r="AL450" s="330">
        <v>1</v>
      </c>
      <c r="AM450" s="330">
        <v>0</v>
      </c>
      <c r="AN450" s="330">
        <v>3</v>
      </c>
      <c r="AO450" s="330">
        <v>2</v>
      </c>
      <c r="AP450" s="330">
        <v>0</v>
      </c>
      <c r="AQ450" s="331">
        <v>0</v>
      </c>
      <c r="AR450" s="10"/>
    </row>
    <row r="451" spans="1:44" x14ac:dyDescent="0.35">
      <c r="A451" s="171">
        <v>3</v>
      </c>
      <c r="B451" s="333" t="s">
        <v>37</v>
      </c>
      <c r="C451" s="334">
        <v>355</v>
      </c>
      <c r="D451" s="335">
        <v>6</v>
      </c>
      <c r="E451" s="335">
        <v>258</v>
      </c>
      <c r="F451" s="335">
        <v>6</v>
      </c>
      <c r="G451" s="335">
        <v>79</v>
      </c>
      <c r="H451" s="335">
        <v>1</v>
      </c>
      <c r="I451" s="335">
        <v>2</v>
      </c>
      <c r="J451" s="335">
        <v>1</v>
      </c>
      <c r="K451" s="335">
        <v>0</v>
      </c>
      <c r="L451" s="335">
        <v>1</v>
      </c>
      <c r="M451" s="335">
        <v>1</v>
      </c>
      <c r="N451" s="335">
        <v>0</v>
      </c>
      <c r="O451" s="336">
        <v>0</v>
      </c>
      <c r="P451" s="8"/>
      <c r="Q451" s="337">
        <v>357</v>
      </c>
      <c r="R451" s="335">
        <v>4</v>
      </c>
      <c r="S451" s="335">
        <v>303</v>
      </c>
      <c r="T451" s="335">
        <v>7</v>
      </c>
      <c r="U451" s="335">
        <v>37</v>
      </c>
      <c r="V451" s="335">
        <v>1</v>
      </c>
      <c r="W451" s="335">
        <v>2</v>
      </c>
      <c r="X451" s="335">
        <v>0</v>
      </c>
      <c r="Y451" s="335">
        <v>0</v>
      </c>
      <c r="Z451" s="335">
        <v>2</v>
      </c>
      <c r="AA451" s="335">
        <v>1</v>
      </c>
      <c r="AB451" s="335">
        <v>0</v>
      </c>
      <c r="AC451" s="336">
        <v>0</v>
      </c>
      <c r="AD451" s="8"/>
      <c r="AE451" s="337">
        <v>712</v>
      </c>
      <c r="AF451" s="335">
        <v>10</v>
      </c>
      <c r="AG451" s="335">
        <v>561</v>
      </c>
      <c r="AH451" s="335">
        <v>13</v>
      </c>
      <c r="AI451" s="335">
        <v>116</v>
      </c>
      <c r="AJ451" s="335">
        <v>2</v>
      </c>
      <c r="AK451" s="335">
        <v>4</v>
      </c>
      <c r="AL451" s="335">
        <v>1</v>
      </c>
      <c r="AM451" s="335">
        <v>0</v>
      </c>
      <c r="AN451" s="335">
        <v>3</v>
      </c>
      <c r="AO451" s="335">
        <v>2</v>
      </c>
      <c r="AP451" s="335">
        <v>0</v>
      </c>
      <c r="AQ451" s="336">
        <v>0</v>
      </c>
      <c r="AR451" s="10"/>
    </row>
    <row r="452" spans="1:44" x14ac:dyDescent="0.35">
      <c r="A452" s="171">
        <v>3</v>
      </c>
      <c r="B452" s="338" t="s">
        <v>38</v>
      </c>
      <c r="C452" s="339">
        <v>355</v>
      </c>
      <c r="D452" s="340">
        <v>6</v>
      </c>
      <c r="E452" s="340">
        <v>258</v>
      </c>
      <c r="F452" s="340">
        <v>6</v>
      </c>
      <c r="G452" s="340">
        <v>79</v>
      </c>
      <c r="H452" s="340">
        <v>1</v>
      </c>
      <c r="I452" s="340">
        <v>2</v>
      </c>
      <c r="J452" s="340">
        <v>1</v>
      </c>
      <c r="K452" s="340">
        <v>0</v>
      </c>
      <c r="L452" s="340">
        <v>1</v>
      </c>
      <c r="M452" s="340">
        <v>1</v>
      </c>
      <c r="N452" s="340">
        <v>0</v>
      </c>
      <c r="O452" s="341">
        <v>0</v>
      </c>
      <c r="P452" s="8"/>
      <c r="Q452" s="342">
        <v>358</v>
      </c>
      <c r="R452" s="340">
        <v>4</v>
      </c>
      <c r="S452" s="340">
        <v>304</v>
      </c>
      <c r="T452" s="340">
        <v>7</v>
      </c>
      <c r="U452" s="340">
        <v>37</v>
      </c>
      <c r="V452" s="340">
        <v>1</v>
      </c>
      <c r="W452" s="340">
        <v>2</v>
      </c>
      <c r="X452" s="340">
        <v>0</v>
      </c>
      <c r="Y452" s="340">
        <v>0</v>
      </c>
      <c r="Z452" s="340">
        <v>2</v>
      </c>
      <c r="AA452" s="340">
        <v>1</v>
      </c>
      <c r="AB452" s="340">
        <v>0</v>
      </c>
      <c r="AC452" s="341">
        <v>0</v>
      </c>
      <c r="AD452" s="8"/>
      <c r="AE452" s="342">
        <v>713</v>
      </c>
      <c r="AF452" s="340">
        <v>10</v>
      </c>
      <c r="AG452" s="340">
        <v>562</v>
      </c>
      <c r="AH452" s="340">
        <v>13</v>
      </c>
      <c r="AI452" s="340">
        <v>116</v>
      </c>
      <c r="AJ452" s="340">
        <v>2</v>
      </c>
      <c r="AK452" s="340">
        <v>4</v>
      </c>
      <c r="AL452" s="340">
        <v>1</v>
      </c>
      <c r="AM452" s="340">
        <v>0</v>
      </c>
      <c r="AN452" s="340">
        <v>3</v>
      </c>
      <c r="AO452" s="340">
        <v>2</v>
      </c>
      <c r="AP452" s="340">
        <v>0</v>
      </c>
      <c r="AQ452" s="341">
        <v>0</v>
      </c>
      <c r="AR452" s="10"/>
    </row>
    <row r="453" spans="1:44" x14ac:dyDescent="0.35">
      <c r="A453" s="171"/>
      <c r="AR453" s="10"/>
    </row>
    <row r="454" spans="1:44" x14ac:dyDescent="0.35">
      <c r="A454" s="171"/>
      <c r="B454" s="177" t="s">
        <v>11</v>
      </c>
      <c r="C454" s="182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3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13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3"/>
      <c r="AR454" s="10"/>
    </row>
    <row r="455" spans="1:44" x14ac:dyDescent="0.35">
      <c r="A455" s="171">
        <v>4</v>
      </c>
      <c r="B455" s="228">
        <v>0</v>
      </c>
      <c r="C455" s="140">
        <v>0</v>
      </c>
      <c r="D455" s="245">
        <v>0</v>
      </c>
      <c r="E455" s="141">
        <v>0</v>
      </c>
      <c r="F455" s="141">
        <v>0</v>
      </c>
      <c r="G455" s="141">
        <v>0</v>
      </c>
      <c r="H455" s="141">
        <v>0</v>
      </c>
      <c r="I455" s="141">
        <v>0</v>
      </c>
      <c r="J455" s="141">
        <v>0</v>
      </c>
      <c r="K455" s="141">
        <v>0</v>
      </c>
      <c r="L455" s="141">
        <v>0</v>
      </c>
      <c r="M455" s="141">
        <v>0</v>
      </c>
      <c r="N455" s="141">
        <v>0</v>
      </c>
      <c r="O455" s="246">
        <v>0</v>
      </c>
      <c r="Q455" s="140">
        <v>0</v>
      </c>
      <c r="R455" s="245">
        <v>0</v>
      </c>
      <c r="S455" s="141">
        <v>0</v>
      </c>
      <c r="T455" s="141">
        <v>0</v>
      </c>
      <c r="U455" s="141">
        <v>0</v>
      </c>
      <c r="V455" s="141">
        <v>0</v>
      </c>
      <c r="W455" s="141">
        <v>0</v>
      </c>
      <c r="X455" s="141">
        <v>0</v>
      </c>
      <c r="Y455" s="141">
        <v>0</v>
      </c>
      <c r="Z455" s="141">
        <v>0</v>
      </c>
      <c r="AA455" s="141">
        <v>0</v>
      </c>
      <c r="AB455" s="141">
        <v>0</v>
      </c>
      <c r="AC455" s="246">
        <v>0</v>
      </c>
      <c r="AE455" s="140">
        <v>0</v>
      </c>
      <c r="AF455" s="141">
        <v>0</v>
      </c>
      <c r="AG455" s="142">
        <v>0</v>
      </c>
      <c r="AH455" s="142">
        <v>0</v>
      </c>
      <c r="AI455" s="142">
        <v>0</v>
      </c>
      <c r="AJ455" s="142">
        <v>0</v>
      </c>
      <c r="AK455" s="142">
        <v>0</v>
      </c>
      <c r="AL455" s="142">
        <v>0</v>
      </c>
      <c r="AM455" s="142">
        <v>0</v>
      </c>
      <c r="AN455" s="142">
        <v>0</v>
      </c>
      <c r="AO455" s="142">
        <v>0</v>
      </c>
      <c r="AP455" s="142">
        <v>0</v>
      </c>
      <c r="AQ455" s="143">
        <v>0</v>
      </c>
      <c r="AR455" s="10"/>
    </row>
    <row r="456" spans="1:44" x14ac:dyDescent="0.35">
      <c r="A456" s="171">
        <v>4</v>
      </c>
      <c r="B456" s="228">
        <v>1.0416999999999999E-2</v>
      </c>
      <c r="C456" s="144">
        <v>0</v>
      </c>
      <c r="D456" s="247">
        <v>0</v>
      </c>
      <c r="E456" s="146">
        <v>0</v>
      </c>
      <c r="F456" s="146">
        <v>0</v>
      </c>
      <c r="G456" s="146">
        <v>0</v>
      </c>
      <c r="H456" s="146">
        <v>0</v>
      </c>
      <c r="I456" s="146">
        <v>0</v>
      </c>
      <c r="J456" s="146">
        <v>0</v>
      </c>
      <c r="K456" s="146">
        <v>0</v>
      </c>
      <c r="L456" s="146">
        <v>0</v>
      </c>
      <c r="M456" s="146">
        <v>0</v>
      </c>
      <c r="N456" s="146">
        <v>0</v>
      </c>
      <c r="O456" s="248">
        <v>0</v>
      </c>
      <c r="Q456" s="144">
        <v>1</v>
      </c>
      <c r="R456" s="247">
        <v>0</v>
      </c>
      <c r="S456" s="146">
        <v>1</v>
      </c>
      <c r="T456" s="146">
        <v>0</v>
      </c>
      <c r="U456" s="146">
        <v>0</v>
      </c>
      <c r="V456" s="146">
        <v>0</v>
      </c>
      <c r="W456" s="146">
        <v>0</v>
      </c>
      <c r="X456" s="146">
        <v>0</v>
      </c>
      <c r="Y456" s="146">
        <v>0</v>
      </c>
      <c r="Z456" s="146">
        <v>0</v>
      </c>
      <c r="AA456" s="146">
        <v>0</v>
      </c>
      <c r="AB456" s="146">
        <v>0</v>
      </c>
      <c r="AC456" s="248">
        <v>0</v>
      </c>
      <c r="AE456" s="144">
        <v>1</v>
      </c>
      <c r="AF456" s="8">
        <v>0</v>
      </c>
      <c r="AG456" s="8">
        <v>1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</v>
      </c>
      <c r="AQ456" s="145">
        <v>0</v>
      </c>
      <c r="AR456" s="10"/>
    </row>
    <row r="457" spans="1:44" x14ac:dyDescent="0.35">
      <c r="A457" s="171">
        <v>4</v>
      </c>
      <c r="B457" s="228">
        <v>2.0833000000000001E-2</v>
      </c>
      <c r="C457" s="144">
        <v>0</v>
      </c>
      <c r="D457" s="247">
        <v>0</v>
      </c>
      <c r="E457" s="146">
        <v>0</v>
      </c>
      <c r="F457" s="146">
        <v>0</v>
      </c>
      <c r="G457" s="146">
        <v>0</v>
      </c>
      <c r="H457" s="146">
        <v>0</v>
      </c>
      <c r="I457" s="146">
        <v>0</v>
      </c>
      <c r="J457" s="146">
        <v>0</v>
      </c>
      <c r="K457" s="146">
        <v>0</v>
      </c>
      <c r="L457" s="146">
        <v>0</v>
      </c>
      <c r="M457" s="146">
        <v>0</v>
      </c>
      <c r="N457" s="146">
        <v>0</v>
      </c>
      <c r="O457" s="248">
        <v>0</v>
      </c>
      <c r="Q457" s="144">
        <v>0</v>
      </c>
      <c r="R457" s="247">
        <v>0</v>
      </c>
      <c r="S457" s="146">
        <v>0</v>
      </c>
      <c r="T457" s="146">
        <v>0</v>
      </c>
      <c r="U457" s="146">
        <v>0</v>
      </c>
      <c r="V457" s="146">
        <v>0</v>
      </c>
      <c r="W457" s="146">
        <v>0</v>
      </c>
      <c r="X457" s="146">
        <v>0</v>
      </c>
      <c r="Y457" s="146">
        <v>0</v>
      </c>
      <c r="Z457" s="146">
        <v>0</v>
      </c>
      <c r="AA457" s="146">
        <v>0</v>
      </c>
      <c r="AB457" s="146">
        <v>0</v>
      </c>
      <c r="AC457" s="248">
        <v>0</v>
      </c>
      <c r="AE457" s="144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0</v>
      </c>
      <c r="AQ457" s="145">
        <v>0</v>
      </c>
      <c r="AR457" s="10"/>
    </row>
    <row r="458" spans="1:44" x14ac:dyDescent="0.35">
      <c r="A458" s="171">
        <v>4</v>
      </c>
      <c r="B458" s="228">
        <v>3.125E-2</v>
      </c>
      <c r="C458" s="144">
        <v>0</v>
      </c>
      <c r="D458" s="247">
        <v>0</v>
      </c>
      <c r="E458" s="146">
        <v>0</v>
      </c>
      <c r="F458" s="146">
        <v>0</v>
      </c>
      <c r="G458" s="146">
        <v>0</v>
      </c>
      <c r="H458" s="146">
        <v>0</v>
      </c>
      <c r="I458" s="146">
        <v>0</v>
      </c>
      <c r="J458" s="146">
        <v>0</v>
      </c>
      <c r="K458" s="146">
        <v>0</v>
      </c>
      <c r="L458" s="146">
        <v>0</v>
      </c>
      <c r="M458" s="146">
        <v>0</v>
      </c>
      <c r="N458" s="146">
        <v>0</v>
      </c>
      <c r="O458" s="248">
        <v>0</v>
      </c>
      <c r="Q458" s="144">
        <v>0</v>
      </c>
      <c r="R458" s="247">
        <v>0</v>
      </c>
      <c r="S458" s="146">
        <v>0</v>
      </c>
      <c r="T458" s="146">
        <v>0</v>
      </c>
      <c r="U458" s="146">
        <v>0</v>
      </c>
      <c r="V458" s="146">
        <v>0</v>
      </c>
      <c r="W458" s="146">
        <v>0</v>
      </c>
      <c r="X458" s="146">
        <v>0</v>
      </c>
      <c r="Y458" s="146">
        <v>0</v>
      </c>
      <c r="Z458" s="146">
        <v>0</v>
      </c>
      <c r="AA458" s="146">
        <v>0</v>
      </c>
      <c r="AB458" s="146">
        <v>0</v>
      </c>
      <c r="AC458" s="248">
        <v>0</v>
      </c>
      <c r="AE458" s="144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8">
        <v>0</v>
      </c>
      <c r="AO458" s="8">
        <v>0</v>
      </c>
      <c r="AP458" s="8">
        <v>0</v>
      </c>
      <c r="AQ458" s="145">
        <v>0</v>
      </c>
      <c r="AR458" s="10"/>
    </row>
    <row r="459" spans="1:44" x14ac:dyDescent="0.35">
      <c r="A459" s="171">
        <v>4</v>
      </c>
      <c r="B459" s="228">
        <v>4.1667000000000003E-2</v>
      </c>
      <c r="C459" s="144">
        <v>0</v>
      </c>
      <c r="D459" s="247">
        <v>0</v>
      </c>
      <c r="E459" s="146">
        <v>0</v>
      </c>
      <c r="F459" s="146">
        <v>0</v>
      </c>
      <c r="G459" s="146">
        <v>0</v>
      </c>
      <c r="H459" s="146">
        <v>0</v>
      </c>
      <c r="I459" s="146">
        <v>0</v>
      </c>
      <c r="J459" s="146">
        <v>0</v>
      </c>
      <c r="K459" s="146">
        <v>0</v>
      </c>
      <c r="L459" s="146">
        <v>0</v>
      </c>
      <c r="M459" s="146">
        <v>0</v>
      </c>
      <c r="N459" s="146">
        <v>0</v>
      </c>
      <c r="O459" s="248">
        <v>0</v>
      </c>
      <c r="Q459" s="144">
        <v>0</v>
      </c>
      <c r="R459" s="247">
        <v>0</v>
      </c>
      <c r="S459" s="146">
        <v>0</v>
      </c>
      <c r="T459" s="146">
        <v>0</v>
      </c>
      <c r="U459" s="146">
        <v>0</v>
      </c>
      <c r="V459" s="146">
        <v>0</v>
      </c>
      <c r="W459" s="146">
        <v>0</v>
      </c>
      <c r="X459" s="146">
        <v>0</v>
      </c>
      <c r="Y459" s="146">
        <v>0</v>
      </c>
      <c r="Z459" s="146">
        <v>0</v>
      </c>
      <c r="AA459" s="146">
        <v>0</v>
      </c>
      <c r="AB459" s="146">
        <v>0</v>
      </c>
      <c r="AC459" s="248">
        <v>0</v>
      </c>
      <c r="AE459" s="144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0</v>
      </c>
      <c r="AP459" s="8">
        <v>0</v>
      </c>
      <c r="AQ459" s="145">
        <v>0</v>
      </c>
      <c r="AR459" s="10"/>
    </row>
    <row r="460" spans="1:44" x14ac:dyDescent="0.35">
      <c r="A460" s="171">
        <v>4</v>
      </c>
      <c r="B460" s="228">
        <v>5.2082999999999997E-2</v>
      </c>
      <c r="C460" s="144">
        <v>0</v>
      </c>
      <c r="D460" s="247">
        <v>0</v>
      </c>
      <c r="E460" s="146">
        <v>0</v>
      </c>
      <c r="F460" s="146">
        <v>0</v>
      </c>
      <c r="G460" s="146">
        <v>0</v>
      </c>
      <c r="H460" s="146">
        <v>0</v>
      </c>
      <c r="I460" s="146">
        <v>0</v>
      </c>
      <c r="J460" s="146">
        <v>0</v>
      </c>
      <c r="K460" s="146">
        <v>0</v>
      </c>
      <c r="L460" s="146">
        <v>0</v>
      </c>
      <c r="M460" s="146">
        <v>0</v>
      </c>
      <c r="N460" s="146">
        <v>0</v>
      </c>
      <c r="O460" s="248">
        <v>0</v>
      </c>
      <c r="Q460" s="144">
        <v>0</v>
      </c>
      <c r="R460" s="247">
        <v>0</v>
      </c>
      <c r="S460" s="146">
        <v>0</v>
      </c>
      <c r="T460" s="146">
        <v>0</v>
      </c>
      <c r="U460" s="146">
        <v>0</v>
      </c>
      <c r="V460" s="146">
        <v>0</v>
      </c>
      <c r="W460" s="146">
        <v>0</v>
      </c>
      <c r="X460" s="146">
        <v>0</v>
      </c>
      <c r="Y460" s="146">
        <v>0</v>
      </c>
      <c r="Z460" s="146">
        <v>0</v>
      </c>
      <c r="AA460" s="146">
        <v>0</v>
      </c>
      <c r="AB460" s="146">
        <v>0</v>
      </c>
      <c r="AC460" s="248">
        <v>0</v>
      </c>
      <c r="AE460" s="144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0</v>
      </c>
      <c r="AQ460" s="145">
        <v>0</v>
      </c>
      <c r="AR460" s="10"/>
    </row>
    <row r="461" spans="1:44" x14ac:dyDescent="0.35">
      <c r="A461" s="171">
        <v>4</v>
      </c>
      <c r="B461" s="228">
        <v>6.25E-2</v>
      </c>
      <c r="C461" s="144">
        <v>0</v>
      </c>
      <c r="D461" s="247">
        <v>0</v>
      </c>
      <c r="E461" s="146">
        <v>0</v>
      </c>
      <c r="F461" s="146">
        <v>0</v>
      </c>
      <c r="G461" s="146">
        <v>0</v>
      </c>
      <c r="H461" s="146">
        <v>0</v>
      </c>
      <c r="I461" s="146">
        <v>0</v>
      </c>
      <c r="J461" s="146">
        <v>0</v>
      </c>
      <c r="K461" s="146">
        <v>0</v>
      </c>
      <c r="L461" s="146">
        <v>0</v>
      </c>
      <c r="M461" s="146">
        <v>0</v>
      </c>
      <c r="N461" s="146">
        <v>0</v>
      </c>
      <c r="O461" s="248">
        <v>0</v>
      </c>
      <c r="Q461" s="144">
        <v>0</v>
      </c>
      <c r="R461" s="247">
        <v>0</v>
      </c>
      <c r="S461" s="146">
        <v>0</v>
      </c>
      <c r="T461" s="146">
        <v>0</v>
      </c>
      <c r="U461" s="146">
        <v>0</v>
      </c>
      <c r="V461" s="146">
        <v>0</v>
      </c>
      <c r="W461" s="146">
        <v>0</v>
      </c>
      <c r="X461" s="146">
        <v>0</v>
      </c>
      <c r="Y461" s="146">
        <v>0</v>
      </c>
      <c r="Z461" s="146">
        <v>0</v>
      </c>
      <c r="AA461" s="146">
        <v>0</v>
      </c>
      <c r="AB461" s="146">
        <v>0</v>
      </c>
      <c r="AC461" s="248">
        <v>0</v>
      </c>
      <c r="AE461" s="144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145">
        <v>0</v>
      </c>
      <c r="AR461" s="10"/>
    </row>
    <row r="462" spans="1:44" x14ac:dyDescent="0.35">
      <c r="A462" s="171">
        <v>4</v>
      </c>
      <c r="B462" s="228">
        <v>7.2916999999999996E-2</v>
      </c>
      <c r="C462" s="144">
        <v>0</v>
      </c>
      <c r="D462" s="247">
        <v>0</v>
      </c>
      <c r="E462" s="146">
        <v>0</v>
      </c>
      <c r="F462" s="146">
        <v>0</v>
      </c>
      <c r="G462" s="146">
        <v>0</v>
      </c>
      <c r="H462" s="146">
        <v>0</v>
      </c>
      <c r="I462" s="146">
        <v>0</v>
      </c>
      <c r="J462" s="146">
        <v>0</v>
      </c>
      <c r="K462" s="146">
        <v>0</v>
      </c>
      <c r="L462" s="146">
        <v>0</v>
      </c>
      <c r="M462" s="146">
        <v>0</v>
      </c>
      <c r="N462" s="146">
        <v>0</v>
      </c>
      <c r="O462" s="248">
        <v>0</v>
      </c>
      <c r="Q462" s="144">
        <v>0</v>
      </c>
      <c r="R462" s="247">
        <v>0</v>
      </c>
      <c r="S462" s="146">
        <v>0</v>
      </c>
      <c r="T462" s="146">
        <v>0</v>
      </c>
      <c r="U462" s="146">
        <v>0</v>
      </c>
      <c r="V462" s="146">
        <v>0</v>
      </c>
      <c r="W462" s="146">
        <v>0</v>
      </c>
      <c r="X462" s="146">
        <v>0</v>
      </c>
      <c r="Y462" s="146">
        <v>0</v>
      </c>
      <c r="Z462" s="146">
        <v>0</v>
      </c>
      <c r="AA462" s="146">
        <v>0</v>
      </c>
      <c r="AB462" s="146">
        <v>0</v>
      </c>
      <c r="AC462" s="248">
        <v>0</v>
      </c>
      <c r="AE462" s="144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145">
        <v>0</v>
      </c>
      <c r="AR462" s="10"/>
    </row>
    <row r="463" spans="1:44" x14ac:dyDescent="0.35">
      <c r="A463" s="171">
        <v>4</v>
      </c>
      <c r="B463" s="228">
        <v>8.3333000000000004E-2</v>
      </c>
      <c r="C463" s="144">
        <v>0</v>
      </c>
      <c r="D463" s="247">
        <v>0</v>
      </c>
      <c r="E463" s="146">
        <v>0</v>
      </c>
      <c r="F463" s="146">
        <v>0</v>
      </c>
      <c r="G463" s="146">
        <v>0</v>
      </c>
      <c r="H463" s="146">
        <v>0</v>
      </c>
      <c r="I463" s="146">
        <v>0</v>
      </c>
      <c r="J463" s="146">
        <v>0</v>
      </c>
      <c r="K463" s="146">
        <v>0</v>
      </c>
      <c r="L463" s="146">
        <v>0</v>
      </c>
      <c r="M463" s="146">
        <v>0</v>
      </c>
      <c r="N463" s="146">
        <v>0</v>
      </c>
      <c r="O463" s="248">
        <v>0</v>
      </c>
      <c r="Q463" s="144">
        <v>0</v>
      </c>
      <c r="R463" s="247">
        <v>0</v>
      </c>
      <c r="S463" s="146">
        <v>0</v>
      </c>
      <c r="T463" s="146">
        <v>0</v>
      </c>
      <c r="U463" s="146">
        <v>0</v>
      </c>
      <c r="V463" s="146">
        <v>0</v>
      </c>
      <c r="W463" s="146">
        <v>0</v>
      </c>
      <c r="X463" s="146">
        <v>0</v>
      </c>
      <c r="Y463" s="146">
        <v>0</v>
      </c>
      <c r="Z463" s="146">
        <v>0</v>
      </c>
      <c r="AA463" s="146">
        <v>0</v>
      </c>
      <c r="AB463" s="146">
        <v>0</v>
      </c>
      <c r="AC463" s="248">
        <v>0</v>
      </c>
      <c r="AE463" s="144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8">
        <v>0</v>
      </c>
      <c r="AO463" s="8">
        <v>0</v>
      </c>
      <c r="AP463" s="8">
        <v>0</v>
      </c>
      <c r="AQ463" s="145">
        <v>0</v>
      </c>
      <c r="AR463" s="10"/>
    </row>
    <row r="464" spans="1:44" x14ac:dyDescent="0.35">
      <c r="A464" s="171">
        <v>4</v>
      </c>
      <c r="B464" s="228">
        <v>9.375E-2</v>
      </c>
      <c r="C464" s="144">
        <v>0</v>
      </c>
      <c r="D464" s="247">
        <v>0</v>
      </c>
      <c r="E464" s="146">
        <v>0</v>
      </c>
      <c r="F464" s="146">
        <v>0</v>
      </c>
      <c r="G464" s="146">
        <v>0</v>
      </c>
      <c r="H464" s="146">
        <v>0</v>
      </c>
      <c r="I464" s="146">
        <v>0</v>
      </c>
      <c r="J464" s="146">
        <v>0</v>
      </c>
      <c r="K464" s="146">
        <v>0</v>
      </c>
      <c r="L464" s="146">
        <v>0</v>
      </c>
      <c r="M464" s="146">
        <v>0</v>
      </c>
      <c r="N464" s="146">
        <v>0</v>
      </c>
      <c r="O464" s="248">
        <v>0</v>
      </c>
      <c r="Q464" s="144">
        <v>0</v>
      </c>
      <c r="R464" s="247">
        <v>0</v>
      </c>
      <c r="S464" s="146">
        <v>0</v>
      </c>
      <c r="T464" s="146">
        <v>0</v>
      </c>
      <c r="U464" s="146">
        <v>0</v>
      </c>
      <c r="V464" s="146">
        <v>0</v>
      </c>
      <c r="W464" s="146">
        <v>0</v>
      </c>
      <c r="X464" s="146">
        <v>0</v>
      </c>
      <c r="Y464" s="146">
        <v>0</v>
      </c>
      <c r="Z464" s="146">
        <v>0</v>
      </c>
      <c r="AA464" s="146">
        <v>0</v>
      </c>
      <c r="AB464" s="146">
        <v>0</v>
      </c>
      <c r="AC464" s="248">
        <v>0</v>
      </c>
      <c r="AE464" s="144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8">
        <v>0</v>
      </c>
      <c r="AO464" s="8">
        <v>0</v>
      </c>
      <c r="AP464" s="8">
        <v>0</v>
      </c>
      <c r="AQ464" s="145">
        <v>0</v>
      </c>
      <c r="AR464" s="10"/>
    </row>
    <row r="465" spans="1:44" x14ac:dyDescent="0.35">
      <c r="A465" s="171">
        <v>4</v>
      </c>
      <c r="B465" s="228">
        <v>0.104167</v>
      </c>
      <c r="C465" s="144">
        <v>0</v>
      </c>
      <c r="D465" s="247">
        <v>0</v>
      </c>
      <c r="E465" s="146">
        <v>0</v>
      </c>
      <c r="F465" s="146">
        <v>0</v>
      </c>
      <c r="G465" s="146">
        <v>0</v>
      </c>
      <c r="H465" s="146">
        <v>0</v>
      </c>
      <c r="I465" s="146">
        <v>0</v>
      </c>
      <c r="J465" s="146">
        <v>0</v>
      </c>
      <c r="K465" s="146">
        <v>0</v>
      </c>
      <c r="L465" s="146">
        <v>0</v>
      </c>
      <c r="M465" s="146">
        <v>0</v>
      </c>
      <c r="N465" s="146">
        <v>0</v>
      </c>
      <c r="O465" s="248">
        <v>0</v>
      </c>
      <c r="Q465" s="144">
        <v>0</v>
      </c>
      <c r="R465" s="247">
        <v>0</v>
      </c>
      <c r="S465" s="146">
        <v>0</v>
      </c>
      <c r="T465" s="146">
        <v>0</v>
      </c>
      <c r="U465" s="146">
        <v>0</v>
      </c>
      <c r="V465" s="146">
        <v>0</v>
      </c>
      <c r="W465" s="146">
        <v>0</v>
      </c>
      <c r="X465" s="146">
        <v>0</v>
      </c>
      <c r="Y465" s="146">
        <v>0</v>
      </c>
      <c r="Z465" s="146">
        <v>0</v>
      </c>
      <c r="AA465" s="146">
        <v>0</v>
      </c>
      <c r="AB465" s="146">
        <v>0</v>
      </c>
      <c r="AC465" s="248">
        <v>0</v>
      </c>
      <c r="AE465" s="144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8">
        <v>0</v>
      </c>
      <c r="AO465" s="8">
        <v>0</v>
      </c>
      <c r="AP465" s="8">
        <v>0</v>
      </c>
      <c r="AQ465" s="145">
        <v>0</v>
      </c>
      <c r="AR465" s="10"/>
    </row>
    <row r="466" spans="1:44" x14ac:dyDescent="0.35">
      <c r="A466" s="171">
        <v>4</v>
      </c>
      <c r="B466" s="228">
        <v>0.114583</v>
      </c>
      <c r="C466" s="144">
        <v>0</v>
      </c>
      <c r="D466" s="247">
        <v>0</v>
      </c>
      <c r="E466" s="146">
        <v>0</v>
      </c>
      <c r="F466" s="146">
        <v>0</v>
      </c>
      <c r="G466" s="146">
        <v>0</v>
      </c>
      <c r="H466" s="146">
        <v>0</v>
      </c>
      <c r="I466" s="146">
        <v>0</v>
      </c>
      <c r="J466" s="146">
        <v>0</v>
      </c>
      <c r="K466" s="146">
        <v>0</v>
      </c>
      <c r="L466" s="146">
        <v>0</v>
      </c>
      <c r="M466" s="146">
        <v>0</v>
      </c>
      <c r="N466" s="146">
        <v>0</v>
      </c>
      <c r="O466" s="248">
        <v>0</v>
      </c>
      <c r="Q466" s="144">
        <v>0</v>
      </c>
      <c r="R466" s="247">
        <v>0</v>
      </c>
      <c r="S466" s="146">
        <v>0</v>
      </c>
      <c r="T466" s="146">
        <v>0</v>
      </c>
      <c r="U466" s="146">
        <v>0</v>
      </c>
      <c r="V466" s="146">
        <v>0</v>
      </c>
      <c r="W466" s="146">
        <v>0</v>
      </c>
      <c r="X466" s="146">
        <v>0</v>
      </c>
      <c r="Y466" s="146">
        <v>0</v>
      </c>
      <c r="Z466" s="146">
        <v>0</v>
      </c>
      <c r="AA466" s="146">
        <v>0</v>
      </c>
      <c r="AB466" s="146">
        <v>0</v>
      </c>
      <c r="AC466" s="248">
        <v>0</v>
      </c>
      <c r="AE466" s="144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8">
        <v>0</v>
      </c>
      <c r="AO466" s="8">
        <v>0</v>
      </c>
      <c r="AP466" s="8">
        <v>0</v>
      </c>
      <c r="AQ466" s="145">
        <v>0</v>
      </c>
      <c r="AR466" s="10"/>
    </row>
    <row r="467" spans="1:44" x14ac:dyDescent="0.35">
      <c r="A467" s="171">
        <v>4</v>
      </c>
      <c r="B467" s="228">
        <v>0.125</v>
      </c>
      <c r="C467" s="144">
        <v>0</v>
      </c>
      <c r="D467" s="247">
        <v>0</v>
      </c>
      <c r="E467" s="146">
        <v>0</v>
      </c>
      <c r="F467" s="146">
        <v>0</v>
      </c>
      <c r="G467" s="146">
        <v>0</v>
      </c>
      <c r="H467" s="146">
        <v>0</v>
      </c>
      <c r="I467" s="146">
        <v>0</v>
      </c>
      <c r="J467" s="146">
        <v>0</v>
      </c>
      <c r="K467" s="146">
        <v>0</v>
      </c>
      <c r="L467" s="146">
        <v>0</v>
      </c>
      <c r="M467" s="146">
        <v>0</v>
      </c>
      <c r="N467" s="146">
        <v>0</v>
      </c>
      <c r="O467" s="248">
        <v>0</v>
      </c>
      <c r="Q467" s="144">
        <v>0</v>
      </c>
      <c r="R467" s="247">
        <v>0</v>
      </c>
      <c r="S467" s="146">
        <v>0</v>
      </c>
      <c r="T467" s="146">
        <v>0</v>
      </c>
      <c r="U467" s="146">
        <v>0</v>
      </c>
      <c r="V467" s="146">
        <v>0</v>
      </c>
      <c r="W467" s="146">
        <v>0</v>
      </c>
      <c r="X467" s="146">
        <v>0</v>
      </c>
      <c r="Y467" s="146">
        <v>0</v>
      </c>
      <c r="Z467" s="146">
        <v>0</v>
      </c>
      <c r="AA467" s="146">
        <v>0</v>
      </c>
      <c r="AB467" s="146">
        <v>0</v>
      </c>
      <c r="AC467" s="248">
        <v>0</v>
      </c>
      <c r="AE467" s="144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145">
        <v>0</v>
      </c>
      <c r="AR467" s="10"/>
    </row>
    <row r="468" spans="1:44" x14ac:dyDescent="0.35">
      <c r="A468" s="171">
        <v>4</v>
      </c>
      <c r="B468" s="228">
        <v>0.13541700000000001</v>
      </c>
      <c r="C468" s="144">
        <v>0</v>
      </c>
      <c r="D468" s="247">
        <v>0</v>
      </c>
      <c r="E468" s="146">
        <v>0</v>
      </c>
      <c r="F468" s="146">
        <v>0</v>
      </c>
      <c r="G468" s="146">
        <v>0</v>
      </c>
      <c r="H468" s="146">
        <v>0</v>
      </c>
      <c r="I468" s="146">
        <v>0</v>
      </c>
      <c r="J468" s="146">
        <v>0</v>
      </c>
      <c r="K468" s="146">
        <v>0</v>
      </c>
      <c r="L468" s="146">
        <v>0</v>
      </c>
      <c r="M468" s="146">
        <v>0</v>
      </c>
      <c r="N468" s="146">
        <v>0</v>
      </c>
      <c r="O468" s="248">
        <v>0</v>
      </c>
      <c r="Q468" s="144">
        <v>0</v>
      </c>
      <c r="R468" s="247">
        <v>0</v>
      </c>
      <c r="S468" s="146">
        <v>0</v>
      </c>
      <c r="T468" s="146">
        <v>0</v>
      </c>
      <c r="U468" s="146">
        <v>0</v>
      </c>
      <c r="V468" s="146">
        <v>0</v>
      </c>
      <c r="W468" s="146">
        <v>0</v>
      </c>
      <c r="X468" s="146">
        <v>0</v>
      </c>
      <c r="Y468" s="146">
        <v>0</v>
      </c>
      <c r="Z468" s="146">
        <v>0</v>
      </c>
      <c r="AA468" s="146">
        <v>0</v>
      </c>
      <c r="AB468" s="146">
        <v>0</v>
      </c>
      <c r="AC468" s="248">
        <v>0</v>
      </c>
      <c r="AE468" s="144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0</v>
      </c>
      <c r="AP468" s="8">
        <v>0</v>
      </c>
      <c r="AQ468" s="145">
        <v>0</v>
      </c>
      <c r="AR468" s="10"/>
    </row>
    <row r="469" spans="1:44" x14ac:dyDescent="0.35">
      <c r="A469" s="171">
        <v>4</v>
      </c>
      <c r="B469" s="228">
        <v>0.14583299999999999</v>
      </c>
      <c r="C469" s="144">
        <v>0</v>
      </c>
      <c r="D469" s="247">
        <v>0</v>
      </c>
      <c r="E469" s="146">
        <v>0</v>
      </c>
      <c r="F469" s="146">
        <v>0</v>
      </c>
      <c r="G469" s="146">
        <v>0</v>
      </c>
      <c r="H469" s="146">
        <v>0</v>
      </c>
      <c r="I469" s="146">
        <v>0</v>
      </c>
      <c r="J469" s="146">
        <v>0</v>
      </c>
      <c r="K469" s="146">
        <v>0</v>
      </c>
      <c r="L469" s="146">
        <v>0</v>
      </c>
      <c r="M469" s="146">
        <v>0</v>
      </c>
      <c r="N469" s="146">
        <v>0</v>
      </c>
      <c r="O469" s="248">
        <v>0</v>
      </c>
      <c r="Q469" s="144">
        <v>0</v>
      </c>
      <c r="R469" s="247">
        <v>0</v>
      </c>
      <c r="S469" s="146">
        <v>0</v>
      </c>
      <c r="T469" s="146">
        <v>0</v>
      </c>
      <c r="U469" s="146">
        <v>0</v>
      </c>
      <c r="V469" s="146">
        <v>0</v>
      </c>
      <c r="W469" s="146">
        <v>0</v>
      </c>
      <c r="X469" s="146">
        <v>0</v>
      </c>
      <c r="Y469" s="146">
        <v>0</v>
      </c>
      <c r="Z469" s="146">
        <v>0</v>
      </c>
      <c r="AA469" s="146">
        <v>0</v>
      </c>
      <c r="AB469" s="146">
        <v>0</v>
      </c>
      <c r="AC469" s="248">
        <v>0</v>
      </c>
      <c r="AE469" s="144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145">
        <v>0</v>
      </c>
      <c r="AR469" s="10"/>
    </row>
    <row r="470" spans="1:44" x14ac:dyDescent="0.35">
      <c r="A470" s="171">
        <v>4</v>
      </c>
      <c r="B470" s="228">
        <v>0.15625</v>
      </c>
      <c r="C470" s="144">
        <v>0</v>
      </c>
      <c r="D470" s="247">
        <v>0</v>
      </c>
      <c r="E470" s="146">
        <v>0</v>
      </c>
      <c r="F470" s="146">
        <v>0</v>
      </c>
      <c r="G470" s="146">
        <v>0</v>
      </c>
      <c r="H470" s="146">
        <v>0</v>
      </c>
      <c r="I470" s="146">
        <v>0</v>
      </c>
      <c r="J470" s="146">
        <v>0</v>
      </c>
      <c r="K470" s="146">
        <v>0</v>
      </c>
      <c r="L470" s="146">
        <v>0</v>
      </c>
      <c r="M470" s="146">
        <v>0</v>
      </c>
      <c r="N470" s="146">
        <v>0</v>
      </c>
      <c r="O470" s="248">
        <v>0</v>
      </c>
      <c r="Q470" s="144">
        <v>0</v>
      </c>
      <c r="R470" s="247">
        <v>0</v>
      </c>
      <c r="S470" s="146">
        <v>0</v>
      </c>
      <c r="T470" s="146">
        <v>0</v>
      </c>
      <c r="U470" s="146">
        <v>0</v>
      </c>
      <c r="V470" s="146">
        <v>0</v>
      </c>
      <c r="W470" s="146">
        <v>0</v>
      </c>
      <c r="X470" s="146">
        <v>0</v>
      </c>
      <c r="Y470" s="146">
        <v>0</v>
      </c>
      <c r="Z470" s="146">
        <v>0</v>
      </c>
      <c r="AA470" s="146">
        <v>0</v>
      </c>
      <c r="AB470" s="146">
        <v>0</v>
      </c>
      <c r="AC470" s="248">
        <v>0</v>
      </c>
      <c r="AE470" s="144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0</v>
      </c>
      <c r="AQ470" s="145">
        <v>0</v>
      </c>
      <c r="AR470" s="10"/>
    </row>
    <row r="471" spans="1:44" x14ac:dyDescent="0.35">
      <c r="A471" s="171">
        <v>4</v>
      </c>
      <c r="B471" s="228">
        <v>0.16666700000000001</v>
      </c>
      <c r="C471" s="144">
        <v>0</v>
      </c>
      <c r="D471" s="247">
        <v>0</v>
      </c>
      <c r="E471" s="146">
        <v>0</v>
      </c>
      <c r="F471" s="146">
        <v>0</v>
      </c>
      <c r="G471" s="146">
        <v>0</v>
      </c>
      <c r="H471" s="146">
        <v>0</v>
      </c>
      <c r="I471" s="146">
        <v>0</v>
      </c>
      <c r="J471" s="146">
        <v>0</v>
      </c>
      <c r="K471" s="146">
        <v>0</v>
      </c>
      <c r="L471" s="146">
        <v>0</v>
      </c>
      <c r="M471" s="146">
        <v>0</v>
      </c>
      <c r="N471" s="146">
        <v>0</v>
      </c>
      <c r="O471" s="248">
        <v>0</v>
      </c>
      <c r="Q471" s="144">
        <v>0</v>
      </c>
      <c r="R471" s="247">
        <v>0</v>
      </c>
      <c r="S471" s="146">
        <v>0</v>
      </c>
      <c r="T471" s="146">
        <v>0</v>
      </c>
      <c r="U471" s="146">
        <v>0</v>
      </c>
      <c r="V471" s="146">
        <v>0</v>
      </c>
      <c r="W471" s="146">
        <v>0</v>
      </c>
      <c r="X471" s="146">
        <v>0</v>
      </c>
      <c r="Y471" s="146">
        <v>0</v>
      </c>
      <c r="Z471" s="146">
        <v>0</v>
      </c>
      <c r="AA471" s="146">
        <v>0</v>
      </c>
      <c r="AB471" s="146">
        <v>0</v>
      </c>
      <c r="AC471" s="248">
        <v>0</v>
      </c>
      <c r="AE471" s="144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8">
        <v>0</v>
      </c>
      <c r="AO471" s="8">
        <v>0</v>
      </c>
      <c r="AP471" s="8">
        <v>0</v>
      </c>
      <c r="AQ471" s="145">
        <v>0</v>
      </c>
      <c r="AR471" s="10"/>
    </row>
    <row r="472" spans="1:44" x14ac:dyDescent="0.35">
      <c r="A472" s="171">
        <v>4</v>
      </c>
      <c r="B472" s="228">
        <v>0.17708299999999999</v>
      </c>
      <c r="C472" s="144">
        <v>0</v>
      </c>
      <c r="D472" s="247">
        <v>0</v>
      </c>
      <c r="E472" s="146">
        <v>0</v>
      </c>
      <c r="F472" s="146">
        <v>0</v>
      </c>
      <c r="G472" s="146">
        <v>0</v>
      </c>
      <c r="H472" s="146">
        <v>0</v>
      </c>
      <c r="I472" s="146">
        <v>0</v>
      </c>
      <c r="J472" s="146">
        <v>0</v>
      </c>
      <c r="K472" s="146">
        <v>0</v>
      </c>
      <c r="L472" s="146">
        <v>0</v>
      </c>
      <c r="M472" s="146">
        <v>0</v>
      </c>
      <c r="N472" s="146">
        <v>0</v>
      </c>
      <c r="O472" s="248">
        <v>0</v>
      </c>
      <c r="Q472" s="144">
        <v>0</v>
      </c>
      <c r="R472" s="247">
        <v>0</v>
      </c>
      <c r="S472" s="146">
        <v>0</v>
      </c>
      <c r="T472" s="146">
        <v>0</v>
      </c>
      <c r="U472" s="146">
        <v>0</v>
      </c>
      <c r="V472" s="146">
        <v>0</v>
      </c>
      <c r="W472" s="146">
        <v>0</v>
      </c>
      <c r="X472" s="146">
        <v>0</v>
      </c>
      <c r="Y472" s="146">
        <v>0</v>
      </c>
      <c r="Z472" s="146">
        <v>0</v>
      </c>
      <c r="AA472" s="146">
        <v>0</v>
      </c>
      <c r="AB472" s="146">
        <v>0</v>
      </c>
      <c r="AC472" s="248">
        <v>0</v>
      </c>
      <c r="AE472" s="144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145">
        <v>0</v>
      </c>
      <c r="AR472" s="10"/>
    </row>
    <row r="473" spans="1:44" x14ac:dyDescent="0.35">
      <c r="A473" s="171">
        <v>4</v>
      </c>
      <c r="B473" s="228">
        <v>0.1875</v>
      </c>
      <c r="C473" s="144">
        <v>0</v>
      </c>
      <c r="D473" s="247">
        <v>0</v>
      </c>
      <c r="E473" s="146">
        <v>0</v>
      </c>
      <c r="F473" s="146">
        <v>0</v>
      </c>
      <c r="G473" s="146">
        <v>0</v>
      </c>
      <c r="H473" s="146">
        <v>0</v>
      </c>
      <c r="I473" s="146">
        <v>0</v>
      </c>
      <c r="J473" s="146">
        <v>0</v>
      </c>
      <c r="K473" s="146">
        <v>0</v>
      </c>
      <c r="L473" s="146">
        <v>0</v>
      </c>
      <c r="M473" s="146">
        <v>0</v>
      </c>
      <c r="N473" s="146">
        <v>0</v>
      </c>
      <c r="O473" s="248">
        <v>0</v>
      </c>
      <c r="Q473" s="144">
        <v>0</v>
      </c>
      <c r="R473" s="247">
        <v>0</v>
      </c>
      <c r="S473" s="146">
        <v>0</v>
      </c>
      <c r="T473" s="146">
        <v>0</v>
      </c>
      <c r="U473" s="146">
        <v>0</v>
      </c>
      <c r="V473" s="146">
        <v>0</v>
      </c>
      <c r="W473" s="146">
        <v>0</v>
      </c>
      <c r="X473" s="146">
        <v>0</v>
      </c>
      <c r="Y473" s="146">
        <v>0</v>
      </c>
      <c r="Z473" s="146">
        <v>0</v>
      </c>
      <c r="AA473" s="146">
        <v>0</v>
      </c>
      <c r="AB473" s="146">
        <v>0</v>
      </c>
      <c r="AC473" s="248">
        <v>0</v>
      </c>
      <c r="AE473" s="144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145">
        <v>0</v>
      </c>
      <c r="AR473" s="10"/>
    </row>
    <row r="474" spans="1:44" x14ac:dyDescent="0.35">
      <c r="A474" s="171">
        <v>4</v>
      </c>
      <c r="B474" s="228">
        <v>0.19791700000000001</v>
      </c>
      <c r="C474" s="144">
        <v>0</v>
      </c>
      <c r="D474" s="247">
        <v>0</v>
      </c>
      <c r="E474" s="146">
        <v>0</v>
      </c>
      <c r="F474" s="146">
        <v>0</v>
      </c>
      <c r="G474" s="146">
        <v>0</v>
      </c>
      <c r="H474" s="146">
        <v>0</v>
      </c>
      <c r="I474" s="146">
        <v>0</v>
      </c>
      <c r="J474" s="146">
        <v>0</v>
      </c>
      <c r="K474" s="146">
        <v>0</v>
      </c>
      <c r="L474" s="146">
        <v>0</v>
      </c>
      <c r="M474" s="146">
        <v>0</v>
      </c>
      <c r="N474" s="146">
        <v>0</v>
      </c>
      <c r="O474" s="248">
        <v>0</v>
      </c>
      <c r="Q474" s="144">
        <v>0</v>
      </c>
      <c r="R474" s="247">
        <v>0</v>
      </c>
      <c r="S474" s="146">
        <v>0</v>
      </c>
      <c r="T474" s="146">
        <v>0</v>
      </c>
      <c r="U474" s="146">
        <v>0</v>
      </c>
      <c r="V474" s="146">
        <v>0</v>
      </c>
      <c r="W474" s="146">
        <v>0</v>
      </c>
      <c r="X474" s="146">
        <v>0</v>
      </c>
      <c r="Y474" s="146">
        <v>0</v>
      </c>
      <c r="Z474" s="146">
        <v>0</v>
      </c>
      <c r="AA474" s="146">
        <v>0</v>
      </c>
      <c r="AB474" s="146">
        <v>0</v>
      </c>
      <c r="AC474" s="248">
        <v>0</v>
      </c>
      <c r="AE474" s="144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145">
        <v>0</v>
      </c>
      <c r="AR474" s="10"/>
    </row>
    <row r="475" spans="1:44" x14ac:dyDescent="0.35">
      <c r="A475" s="171">
        <v>4</v>
      </c>
      <c r="B475" s="228">
        <v>0.20833299999999999</v>
      </c>
      <c r="C475" s="144">
        <v>0</v>
      </c>
      <c r="D475" s="247">
        <v>0</v>
      </c>
      <c r="E475" s="146">
        <v>0</v>
      </c>
      <c r="F475" s="146">
        <v>0</v>
      </c>
      <c r="G475" s="146">
        <v>0</v>
      </c>
      <c r="H475" s="146">
        <v>0</v>
      </c>
      <c r="I475" s="146">
        <v>0</v>
      </c>
      <c r="J475" s="146">
        <v>0</v>
      </c>
      <c r="K475" s="146">
        <v>0</v>
      </c>
      <c r="L475" s="146">
        <v>0</v>
      </c>
      <c r="M475" s="146">
        <v>0</v>
      </c>
      <c r="N475" s="146">
        <v>0</v>
      </c>
      <c r="O475" s="248">
        <v>0</v>
      </c>
      <c r="Q475" s="144">
        <v>0</v>
      </c>
      <c r="R475" s="247">
        <v>0</v>
      </c>
      <c r="S475" s="146">
        <v>0</v>
      </c>
      <c r="T475" s="146">
        <v>0</v>
      </c>
      <c r="U475" s="146">
        <v>0</v>
      </c>
      <c r="V475" s="146">
        <v>0</v>
      </c>
      <c r="W475" s="146">
        <v>0</v>
      </c>
      <c r="X475" s="146">
        <v>0</v>
      </c>
      <c r="Y475" s="146">
        <v>0</v>
      </c>
      <c r="Z475" s="146">
        <v>0</v>
      </c>
      <c r="AA475" s="146">
        <v>0</v>
      </c>
      <c r="AB475" s="146">
        <v>0</v>
      </c>
      <c r="AC475" s="248">
        <v>0</v>
      </c>
      <c r="AE475" s="144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145">
        <v>0</v>
      </c>
      <c r="AR475" s="10"/>
    </row>
    <row r="476" spans="1:44" x14ac:dyDescent="0.35">
      <c r="A476" s="171">
        <v>4</v>
      </c>
      <c r="B476" s="228">
        <v>0.21875</v>
      </c>
      <c r="C476" s="144">
        <v>0</v>
      </c>
      <c r="D476" s="247">
        <v>0</v>
      </c>
      <c r="E476" s="146">
        <v>0</v>
      </c>
      <c r="F476" s="146">
        <v>0</v>
      </c>
      <c r="G476" s="146">
        <v>0</v>
      </c>
      <c r="H476" s="146">
        <v>0</v>
      </c>
      <c r="I476" s="146">
        <v>0</v>
      </c>
      <c r="J476" s="146">
        <v>0</v>
      </c>
      <c r="K476" s="146">
        <v>0</v>
      </c>
      <c r="L476" s="146">
        <v>0</v>
      </c>
      <c r="M476" s="146">
        <v>0</v>
      </c>
      <c r="N476" s="146">
        <v>0</v>
      </c>
      <c r="O476" s="248">
        <v>0</v>
      </c>
      <c r="Q476" s="144">
        <v>0</v>
      </c>
      <c r="R476" s="247">
        <v>0</v>
      </c>
      <c r="S476" s="146">
        <v>0</v>
      </c>
      <c r="T476" s="146">
        <v>0</v>
      </c>
      <c r="U476" s="146">
        <v>0</v>
      </c>
      <c r="V476" s="146">
        <v>0</v>
      </c>
      <c r="W476" s="146">
        <v>0</v>
      </c>
      <c r="X476" s="146">
        <v>0</v>
      </c>
      <c r="Y476" s="146">
        <v>0</v>
      </c>
      <c r="Z476" s="146">
        <v>0</v>
      </c>
      <c r="AA476" s="146">
        <v>0</v>
      </c>
      <c r="AB476" s="146">
        <v>0</v>
      </c>
      <c r="AC476" s="248">
        <v>0</v>
      </c>
      <c r="AE476" s="144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145">
        <v>0</v>
      </c>
      <c r="AR476" s="10"/>
    </row>
    <row r="477" spans="1:44" x14ac:dyDescent="0.35">
      <c r="A477" s="171">
        <v>4</v>
      </c>
      <c r="B477" s="228">
        <v>0.22916700000000001</v>
      </c>
      <c r="C477" s="144">
        <v>0</v>
      </c>
      <c r="D477" s="247">
        <v>0</v>
      </c>
      <c r="E477" s="146">
        <v>0</v>
      </c>
      <c r="F477" s="146">
        <v>0</v>
      </c>
      <c r="G477" s="146">
        <v>0</v>
      </c>
      <c r="H477" s="146">
        <v>0</v>
      </c>
      <c r="I477" s="146">
        <v>0</v>
      </c>
      <c r="J477" s="146">
        <v>0</v>
      </c>
      <c r="K477" s="146">
        <v>0</v>
      </c>
      <c r="L477" s="146">
        <v>0</v>
      </c>
      <c r="M477" s="146">
        <v>0</v>
      </c>
      <c r="N477" s="146">
        <v>0</v>
      </c>
      <c r="O477" s="248">
        <v>0</v>
      </c>
      <c r="Q477" s="144">
        <v>1</v>
      </c>
      <c r="R477" s="247">
        <v>0</v>
      </c>
      <c r="S477" s="146">
        <v>1</v>
      </c>
      <c r="T477" s="146">
        <v>0</v>
      </c>
      <c r="U477" s="146">
        <v>0</v>
      </c>
      <c r="V477" s="146">
        <v>0</v>
      </c>
      <c r="W477" s="146">
        <v>0</v>
      </c>
      <c r="X477" s="146">
        <v>0</v>
      </c>
      <c r="Y477" s="146">
        <v>0</v>
      </c>
      <c r="Z477" s="146">
        <v>0</v>
      </c>
      <c r="AA477" s="146">
        <v>0</v>
      </c>
      <c r="AB477" s="146">
        <v>0</v>
      </c>
      <c r="AC477" s="248">
        <v>0</v>
      </c>
      <c r="AE477" s="144">
        <v>1</v>
      </c>
      <c r="AF477" s="8">
        <v>0</v>
      </c>
      <c r="AG477" s="8">
        <v>1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145">
        <v>0</v>
      </c>
      <c r="AR477" s="10"/>
    </row>
    <row r="478" spans="1:44" x14ac:dyDescent="0.35">
      <c r="A478" s="171">
        <v>4</v>
      </c>
      <c r="B478" s="228">
        <v>0.23958299999999999</v>
      </c>
      <c r="C478" s="144">
        <v>0</v>
      </c>
      <c r="D478" s="247">
        <v>0</v>
      </c>
      <c r="E478" s="146">
        <v>0</v>
      </c>
      <c r="F478" s="146">
        <v>0</v>
      </c>
      <c r="G478" s="146">
        <v>0</v>
      </c>
      <c r="H478" s="146">
        <v>0</v>
      </c>
      <c r="I478" s="146">
        <v>0</v>
      </c>
      <c r="J478" s="146">
        <v>0</v>
      </c>
      <c r="K478" s="146">
        <v>0</v>
      </c>
      <c r="L478" s="146">
        <v>0</v>
      </c>
      <c r="M478" s="146">
        <v>0</v>
      </c>
      <c r="N478" s="146">
        <v>0</v>
      </c>
      <c r="O478" s="248">
        <v>0</v>
      </c>
      <c r="Q478" s="144">
        <v>0</v>
      </c>
      <c r="R478" s="247">
        <v>0</v>
      </c>
      <c r="S478" s="146">
        <v>0</v>
      </c>
      <c r="T478" s="146">
        <v>0</v>
      </c>
      <c r="U478" s="146">
        <v>0</v>
      </c>
      <c r="V478" s="146">
        <v>0</v>
      </c>
      <c r="W478" s="146">
        <v>0</v>
      </c>
      <c r="X478" s="146">
        <v>0</v>
      </c>
      <c r="Y478" s="146">
        <v>0</v>
      </c>
      <c r="Z478" s="146">
        <v>0</v>
      </c>
      <c r="AA478" s="146">
        <v>0</v>
      </c>
      <c r="AB478" s="146">
        <v>0</v>
      </c>
      <c r="AC478" s="248">
        <v>0</v>
      </c>
      <c r="AE478" s="144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0</v>
      </c>
      <c r="AP478" s="8">
        <v>0</v>
      </c>
      <c r="AQ478" s="145">
        <v>0</v>
      </c>
      <c r="AR478" s="10"/>
    </row>
    <row r="479" spans="1:44" x14ac:dyDescent="0.35">
      <c r="A479" s="171">
        <v>4</v>
      </c>
      <c r="B479" s="228">
        <v>0.25</v>
      </c>
      <c r="C479" s="144">
        <v>0</v>
      </c>
      <c r="D479" s="247">
        <v>0</v>
      </c>
      <c r="E479" s="146">
        <v>0</v>
      </c>
      <c r="F479" s="146">
        <v>0</v>
      </c>
      <c r="G479" s="146">
        <v>0</v>
      </c>
      <c r="H479" s="146">
        <v>0</v>
      </c>
      <c r="I479" s="146">
        <v>0</v>
      </c>
      <c r="J479" s="146">
        <v>0</v>
      </c>
      <c r="K479" s="146">
        <v>0</v>
      </c>
      <c r="L479" s="146">
        <v>0</v>
      </c>
      <c r="M479" s="146">
        <v>0</v>
      </c>
      <c r="N479" s="146">
        <v>0</v>
      </c>
      <c r="O479" s="248">
        <v>0</v>
      </c>
      <c r="Q479" s="144">
        <v>1</v>
      </c>
      <c r="R479" s="247">
        <v>0</v>
      </c>
      <c r="S479" s="146">
        <v>0</v>
      </c>
      <c r="T479" s="146">
        <v>0</v>
      </c>
      <c r="U479" s="146">
        <v>0</v>
      </c>
      <c r="V479" s="146">
        <v>0</v>
      </c>
      <c r="W479" s="146">
        <v>0</v>
      </c>
      <c r="X479" s="146">
        <v>0</v>
      </c>
      <c r="Y479" s="146">
        <v>0</v>
      </c>
      <c r="Z479" s="146">
        <v>0</v>
      </c>
      <c r="AA479" s="146">
        <v>1</v>
      </c>
      <c r="AB479" s="146">
        <v>0</v>
      </c>
      <c r="AC479" s="248">
        <v>0</v>
      </c>
      <c r="AE479" s="144">
        <v>1</v>
      </c>
      <c r="AF479" s="146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1</v>
      </c>
      <c r="AP479" s="8">
        <v>0</v>
      </c>
      <c r="AQ479" s="145">
        <v>0</v>
      </c>
      <c r="AR479" s="10"/>
    </row>
    <row r="480" spans="1:44" x14ac:dyDescent="0.35">
      <c r="A480" s="171">
        <v>4</v>
      </c>
      <c r="B480" s="228">
        <v>0.26041700000000001</v>
      </c>
      <c r="C480" s="144">
        <v>1</v>
      </c>
      <c r="D480" s="247">
        <v>0</v>
      </c>
      <c r="E480" s="146">
        <v>1</v>
      </c>
      <c r="F480" s="146">
        <v>0</v>
      </c>
      <c r="G480" s="146">
        <v>0</v>
      </c>
      <c r="H480" s="146">
        <v>0</v>
      </c>
      <c r="I480" s="146">
        <v>0</v>
      </c>
      <c r="J480" s="146">
        <v>0</v>
      </c>
      <c r="K480" s="146">
        <v>0</v>
      </c>
      <c r="L480" s="146">
        <v>0</v>
      </c>
      <c r="M480" s="146">
        <v>0</v>
      </c>
      <c r="N480" s="146">
        <v>0</v>
      </c>
      <c r="O480" s="248">
        <v>0</v>
      </c>
      <c r="Q480" s="144">
        <v>0</v>
      </c>
      <c r="R480" s="247">
        <v>0</v>
      </c>
      <c r="S480" s="146">
        <v>0</v>
      </c>
      <c r="T480" s="146">
        <v>0</v>
      </c>
      <c r="U480" s="146">
        <v>0</v>
      </c>
      <c r="V480" s="146">
        <v>0</v>
      </c>
      <c r="W480" s="146">
        <v>0</v>
      </c>
      <c r="X480" s="146">
        <v>0</v>
      </c>
      <c r="Y480" s="146">
        <v>0</v>
      </c>
      <c r="Z480" s="146">
        <v>0</v>
      </c>
      <c r="AA480" s="146">
        <v>0</v>
      </c>
      <c r="AB480" s="146">
        <v>0</v>
      </c>
      <c r="AC480" s="248">
        <v>0</v>
      </c>
      <c r="AE480" s="144">
        <v>1</v>
      </c>
      <c r="AF480" s="8">
        <v>0</v>
      </c>
      <c r="AG480" s="8">
        <v>1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0</v>
      </c>
      <c r="AP480" s="8">
        <v>0</v>
      </c>
      <c r="AQ480" s="145">
        <v>0</v>
      </c>
      <c r="AR480" s="10"/>
    </row>
    <row r="481" spans="1:44" x14ac:dyDescent="0.35">
      <c r="A481" s="171">
        <v>4</v>
      </c>
      <c r="B481" s="228">
        <v>0.27083299999999999</v>
      </c>
      <c r="C481" s="144">
        <v>1</v>
      </c>
      <c r="D481" s="247">
        <v>0</v>
      </c>
      <c r="E481" s="146">
        <v>1</v>
      </c>
      <c r="F481" s="146">
        <v>0</v>
      </c>
      <c r="G481" s="146">
        <v>0</v>
      </c>
      <c r="H481" s="146">
        <v>0</v>
      </c>
      <c r="I481" s="146">
        <v>0</v>
      </c>
      <c r="J481" s="146">
        <v>0</v>
      </c>
      <c r="K481" s="146">
        <v>0</v>
      </c>
      <c r="L481" s="146">
        <v>0</v>
      </c>
      <c r="M481" s="146">
        <v>0</v>
      </c>
      <c r="N481" s="146">
        <v>0</v>
      </c>
      <c r="O481" s="248">
        <v>0</v>
      </c>
      <c r="Q481" s="144">
        <v>1</v>
      </c>
      <c r="R481" s="247">
        <v>0</v>
      </c>
      <c r="S481" s="146">
        <v>1</v>
      </c>
      <c r="T481" s="146">
        <v>0</v>
      </c>
      <c r="U481" s="146">
        <v>0</v>
      </c>
      <c r="V481" s="146">
        <v>0</v>
      </c>
      <c r="W481" s="146">
        <v>0</v>
      </c>
      <c r="X481" s="146">
        <v>0</v>
      </c>
      <c r="Y481" s="146">
        <v>0</v>
      </c>
      <c r="Z481" s="146">
        <v>0</v>
      </c>
      <c r="AA481" s="146">
        <v>0</v>
      </c>
      <c r="AB481" s="146">
        <v>0</v>
      </c>
      <c r="AC481" s="248">
        <v>0</v>
      </c>
      <c r="AE481" s="144">
        <v>2</v>
      </c>
      <c r="AF481" s="8">
        <v>0</v>
      </c>
      <c r="AG481" s="8">
        <v>2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8">
        <v>0</v>
      </c>
      <c r="AO481" s="8">
        <v>0</v>
      </c>
      <c r="AP481" s="8">
        <v>0</v>
      </c>
      <c r="AQ481" s="145">
        <v>0</v>
      </c>
      <c r="AR481" s="10"/>
    </row>
    <row r="482" spans="1:44" x14ac:dyDescent="0.35">
      <c r="A482" s="171">
        <v>4</v>
      </c>
      <c r="B482" s="228">
        <v>0.28125</v>
      </c>
      <c r="C482" s="144">
        <v>3</v>
      </c>
      <c r="D482" s="247">
        <v>0</v>
      </c>
      <c r="E482" s="146">
        <v>3</v>
      </c>
      <c r="F482" s="146">
        <v>0</v>
      </c>
      <c r="G482" s="146">
        <v>0</v>
      </c>
      <c r="H482" s="146">
        <v>0</v>
      </c>
      <c r="I482" s="146">
        <v>0</v>
      </c>
      <c r="J482" s="146">
        <v>0</v>
      </c>
      <c r="K482" s="146">
        <v>0</v>
      </c>
      <c r="L482" s="146">
        <v>0</v>
      </c>
      <c r="M482" s="146">
        <v>0</v>
      </c>
      <c r="N482" s="146">
        <v>0</v>
      </c>
      <c r="O482" s="248">
        <v>0</v>
      </c>
      <c r="Q482" s="144">
        <v>1</v>
      </c>
      <c r="R482" s="247">
        <v>0</v>
      </c>
      <c r="S482" s="146">
        <v>1</v>
      </c>
      <c r="T482" s="146">
        <v>0</v>
      </c>
      <c r="U482" s="146">
        <v>0</v>
      </c>
      <c r="V482" s="146">
        <v>0</v>
      </c>
      <c r="W482" s="146">
        <v>0</v>
      </c>
      <c r="X482" s="146">
        <v>0</v>
      </c>
      <c r="Y482" s="146">
        <v>0</v>
      </c>
      <c r="Z482" s="146">
        <v>0</v>
      </c>
      <c r="AA482" s="146">
        <v>0</v>
      </c>
      <c r="AB482" s="146">
        <v>0</v>
      </c>
      <c r="AC482" s="248">
        <v>0</v>
      </c>
      <c r="AE482" s="144">
        <v>4</v>
      </c>
      <c r="AF482" s="8">
        <v>0</v>
      </c>
      <c r="AG482" s="8">
        <v>4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145">
        <v>0</v>
      </c>
      <c r="AR482" s="10"/>
    </row>
    <row r="483" spans="1:44" x14ac:dyDescent="0.35">
      <c r="A483" s="171">
        <v>4</v>
      </c>
      <c r="B483" s="228">
        <v>0.29166700000000001</v>
      </c>
      <c r="C483" s="144">
        <v>2</v>
      </c>
      <c r="D483" s="247">
        <v>0</v>
      </c>
      <c r="E483" s="146">
        <v>2</v>
      </c>
      <c r="F483" s="146">
        <v>0</v>
      </c>
      <c r="G483" s="146">
        <v>0</v>
      </c>
      <c r="H483" s="146">
        <v>0</v>
      </c>
      <c r="I483" s="146">
        <v>0</v>
      </c>
      <c r="J483" s="146">
        <v>0</v>
      </c>
      <c r="K483" s="146">
        <v>0</v>
      </c>
      <c r="L483" s="146">
        <v>0</v>
      </c>
      <c r="M483" s="146">
        <v>0</v>
      </c>
      <c r="N483" s="146">
        <v>0</v>
      </c>
      <c r="O483" s="248">
        <v>0</v>
      </c>
      <c r="Q483" s="144">
        <v>5</v>
      </c>
      <c r="R483" s="247">
        <v>0</v>
      </c>
      <c r="S483" s="146">
        <v>5</v>
      </c>
      <c r="T483" s="146">
        <v>0</v>
      </c>
      <c r="U483" s="146">
        <v>0</v>
      </c>
      <c r="V483" s="146">
        <v>0</v>
      </c>
      <c r="W483" s="146">
        <v>0</v>
      </c>
      <c r="X483" s="146">
        <v>0</v>
      </c>
      <c r="Y483" s="146">
        <v>0</v>
      </c>
      <c r="Z483" s="146">
        <v>0</v>
      </c>
      <c r="AA483" s="146">
        <v>0</v>
      </c>
      <c r="AB483" s="146">
        <v>0</v>
      </c>
      <c r="AC483" s="248">
        <v>0</v>
      </c>
      <c r="AE483" s="144">
        <v>7</v>
      </c>
      <c r="AF483" s="8">
        <v>0</v>
      </c>
      <c r="AG483" s="8">
        <v>7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8">
        <v>0</v>
      </c>
      <c r="AO483" s="8">
        <v>0</v>
      </c>
      <c r="AP483" s="8">
        <v>0</v>
      </c>
      <c r="AQ483" s="145">
        <v>0</v>
      </c>
      <c r="AR483" s="10"/>
    </row>
    <row r="484" spans="1:44" x14ac:dyDescent="0.35">
      <c r="A484" s="171">
        <v>4</v>
      </c>
      <c r="B484" s="228">
        <v>0.30208299999999999</v>
      </c>
      <c r="C484" s="144">
        <v>1</v>
      </c>
      <c r="D484" s="247">
        <v>0</v>
      </c>
      <c r="E484" s="146">
        <v>1</v>
      </c>
      <c r="F484" s="146">
        <v>0</v>
      </c>
      <c r="G484" s="146">
        <v>0</v>
      </c>
      <c r="H484" s="146">
        <v>0</v>
      </c>
      <c r="I484" s="146">
        <v>0</v>
      </c>
      <c r="J484" s="146">
        <v>0</v>
      </c>
      <c r="K484" s="146">
        <v>0</v>
      </c>
      <c r="L484" s="146">
        <v>0</v>
      </c>
      <c r="M484" s="146">
        <v>0</v>
      </c>
      <c r="N484" s="146">
        <v>0</v>
      </c>
      <c r="O484" s="248">
        <v>0</v>
      </c>
      <c r="Q484" s="144">
        <v>4</v>
      </c>
      <c r="R484" s="247">
        <v>0</v>
      </c>
      <c r="S484" s="146">
        <v>4</v>
      </c>
      <c r="T484" s="146">
        <v>0</v>
      </c>
      <c r="U484" s="146">
        <v>0</v>
      </c>
      <c r="V484" s="146">
        <v>0</v>
      </c>
      <c r="W484" s="146">
        <v>0</v>
      </c>
      <c r="X484" s="146">
        <v>0</v>
      </c>
      <c r="Y484" s="146">
        <v>0</v>
      </c>
      <c r="Z484" s="146">
        <v>0</v>
      </c>
      <c r="AA484" s="146">
        <v>0</v>
      </c>
      <c r="AB484" s="146">
        <v>0</v>
      </c>
      <c r="AC484" s="248">
        <v>0</v>
      </c>
      <c r="AE484" s="144">
        <v>5</v>
      </c>
      <c r="AF484" s="8">
        <v>0</v>
      </c>
      <c r="AG484" s="8">
        <v>5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8">
        <v>0</v>
      </c>
      <c r="AO484" s="8">
        <v>0</v>
      </c>
      <c r="AP484" s="8">
        <v>0</v>
      </c>
      <c r="AQ484" s="145">
        <v>0</v>
      </c>
      <c r="AR484" s="10"/>
    </row>
    <row r="485" spans="1:44" x14ac:dyDescent="0.35">
      <c r="A485" s="171">
        <v>4</v>
      </c>
      <c r="B485" s="228">
        <v>0.3125</v>
      </c>
      <c r="C485" s="144">
        <v>4</v>
      </c>
      <c r="D485" s="247">
        <v>0</v>
      </c>
      <c r="E485" s="146">
        <v>3</v>
      </c>
      <c r="F485" s="146">
        <v>0</v>
      </c>
      <c r="G485" s="146">
        <v>1</v>
      </c>
      <c r="H485" s="146">
        <v>0</v>
      </c>
      <c r="I485" s="146">
        <v>0</v>
      </c>
      <c r="J485" s="146">
        <v>0</v>
      </c>
      <c r="K485" s="146">
        <v>0</v>
      </c>
      <c r="L485" s="146">
        <v>0</v>
      </c>
      <c r="M485" s="146">
        <v>0</v>
      </c>
      <c r="N485" s="146">
        <v>0</v>
      </c>
      <c r="O485" s="248">
        <v>0</v>
      </c>
      <c r="Q485" s="144">
        <v>3</v>
      </c>
      <c r="R485" s="247">
        <v>0</v>
      </c>
      <c r="S485" s="146">
        <v>3</v>
      </c>
      <c r="T485" s="146">
        <v>0</v>
      </c>
      <c r="U485" s="146">
        <v>0</v>
      </c>
      <c r="V485" s="146">
        <v>0</v>
      </c>
      <c r="W485" s="146">
        <v>0</v>
      </c>
      <c r="X485" s="146">
        <v>0</v>
      </c>
      <c r="Y485" s="146">
        <v>0</v>
      </c>
      <c r="Z485" s="146">
        <v>0</v>
      </c>
      <c r="AA485" s="146">
        <v>0</v>
      </c>
      <c r="AB485" s="146">
        <v>0</v>
      </c>
      <c r="AC485" s="248">
        <v>0</v>
      </c>
      <c r="AE485" s="144">
        <v>7</v>
      </c>
      <c r="AF485" s="8">
        <v>0</v>
      </c>
      <c r="AG485" s="8">
        <v>6</v>
      </c>
      <c r="AH485" s="8">
        <v>0</v>
      </c>
      <c r="AI485" s="8">
        <v>1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145">
        <v>0</v>
      </c>
      <c r="AR485" s="10"/>
    </row>
    <row r="486" spans="1:44" x14ac:dyDescent="0.35">
      <c r="A486" s="171">
        <v>4</v>
      </c>
      <c r="B486" s="228">
        <v>0.32291700000000001</v>
      </c>
      <c r="C486" s="144">
        <v>13</v>
      </c>
      <c r="D486" s="247">
        <v>0</v>
      </c>
      <c r="E486" s="146">
        <v>10</v>
      </c>
      <c r="F486" s="146">
        <v>0</v>
      </c>
      <c r="G486" s="146">
        <v>2</v>
      </c>
      <c r="H486" s="146">
        <v>1</v>
      </c>
      <c r="I486" s="146">
        <v>0</v>
      </c>
      <c r="J486" s="146">
        <v>0</v>
      </c>
      <c r="K486" s="146">
        <v>0</v>
      </c>
      <c r="L486" s="146">
        <v>0</v>
      </c>
      <c r="M486" s="146">
        <v>0</v>
      </c>
      <c r="N486" s="146">
        <v>0</v>
      </c>
      <c r="O486" s="248">
        <v>0</v>
      </c>
      <c r="Q486" s="144">
        <v>8</v>
      </c>
      <c r="R486" s="247">
        <v>0</v>
      </c>
      <c r="S486" s="146">
        <v>8</v>
      </c>
      <c r="T486" s="146">
        <v>0</v>
      </c>
      <c r="U486" s="146">
        <v>0</v>
      </c>
      <c r="V486" s="146">
        <v>0</v>
      </c>
      <c r="W486" s="146">
        <v>0</v>
      </c>
      <c r="X486" s="146">
        <v>0</v>
      </c>
      <c r="Y486" s="146">
        <v>0</v>
      </c>
      <c r="Z486" s="146">
        <v>0</v>
      </c>
      <c r="AA486" s="146">
        <v>0</v>
      </c>
      <c r="AB486" s="146">
        <v>0</v>
      </c>
      <c r="AC486" s="248">
        <v>0</v>
      </c>
      <c r="AE486" s="144">
        <v>21</v>
      </c>
      <c r="AF486" s="8">
        <v>0</v>
      </c>
      <c r="AG486" s="8">
        <v>18</v>
      </c>
      <c r="AH486" s="8">
        <v>0</v>
      </c>
      <c r="AI486" s="8">
        <v>2</v>
      </c>
      <c r="AJ486" s="8">
        <v>1</v>
      </c>
      <c r="AK486" s="8">
        <v>0</v>
      </c>
      <c r="AL486" s="8">
        <v>0</v>
      </c>
      <c r="AM486" s="8">
        <v>0</v>
      </c>
      <c r="AN486" s="8">
        <v>0</v>
      </c>
      <c r="AO486" s="8">
        <v>0</v>
      </c>
      <c r="AP486" s="8">
        <v>0</v>
      </c>
      <c r="AQ486" s="145">
        <v>0</v>
      </c>
      <c r="AR486" s="10"/>
    </row>
    <row r="487" spans="1:44" x14ac:dyDescent="0.35">
      <c r="A487" s="171">
        <v>4</v>
      </c>
      <c r="B487" s="228">
        <v>0.33333299999999999</v>
      </c>
      <c r="C487" s="144">
        <v>12</v>
      </c>
      <c r="D487" s="247">
        <v>0</v>
      </c>
      <c r="E487" s="146">
        <v>8</v>
      </c>
      <c r="F487" s="146">
        <v>0</v>
      </c>
      <c r="G487" s="146">
        <v>4</v>
      </c>
      <c r="H487" s="146">
        <v>0</v>
      </c>
      <c r="I487" s="146">
        <v>0</v>
      </c>
      <c r="J487" s="146">
        <v>0</v>
      </c>
      <c r="K487" s="146">
        <v>0</v>
      </c>
      <c r="L487" s="146">
        <v>0</v>
      </c>
      <c r="M487" s="146">
        <v>0</v>
      </c>
      <c r="N487" s="146">
        <v>0</v>
      </c>
      <c r="O487" s="248">
        <v>0</v>
      </c>
      <c r="Q487" s="144">
        <v>10</v>
      </c>
      <c r="R487" s="247">
        <v>1</v>
      </c>
      <c r="S487" s="146">
        <v>7</v>
      </c>
      <c r="T487" s="146">
        <v>0</v>
      </c>
      <c r="U487" s="146">
        <v>1</v>
      </c>
      <c r="V487" s="146">
        <v>1</v>
      </c>
      <c r="W487" s="146">
        <v>0</v>
      </c>
      <c r="X487" s="146">
        <v>0</v>
      </c>
      <c r="Y487" s="146">
        <v>0</v>
      </c>
      <c r="Z487" s="146">
        <v>0</v>
      </c>
      <c r="AA487" s="146">
        <v>0</v>
      </c>
      <c r="AB487" s="146">
        <v>0</v>
      </c>
      <c r="AC487" s="248">
        <v>0</v>
      </c>
      <c r="AE487" s="144">
        <v>22</v>
      </c>
      <c r="AF487" s="8">
        <v>1</v>
      </c>
      <c r="AG487" s="8">
        <v>15</v>
      </c>
      <c r="AH487" s="8">
        <v>0</v>
      </c>
      <c r="AI487" s="8">
        <v>5</v>
      </c>
      <c r="AJ487" s="8">
        <v>1</v>
      </c>
      <c r="AK487" s="8">
        <v>0</v>
      </c>
      <c r="AL487" s="8">
        <v>0</v>
      </c>
      <c r="AM487" s="8">
        <v>0</v>
      </c>
      <c r="AN487" s="8">
        <v>0</v>
      </c>
      <c r="AO487" s="8">
        <v>0</v>
      </c>
      <c r="AP487" s="8">
        <v>0</v>
      </c>
      <c r="AQ487" s="145">
        <v>0</v>
      </c>
      <c r="AR487" s="10"/>
    </row>
    <row r="488" spans="1:44" x14ac:dyDescent="0.35">
      <c r="A488" s="171">
        <v>4</v>
      </c>
      <c r="B488" s="228">
        <v>0.34375</v>
      </c>
      <c r="C488" s="144">
        <v>9</v>
      </c>
      <c r="D488" s="247">
        <v>0</v>
      </c>
      <c r="E488" s="146">
        <v>6</v>
      </c>
      <c r="F488" s="146">
        <v>0</v>
      </c>
      <c r="G488" s="146">
        <v>3</v>
      </c>
      <c r="H488" s="146">
        <v>0</v>
      </c>
      <c r="I488" s="146">
        <v>0</v>
      </c>
      <c r="J488" s="146">
        <v>0</v>
      </c>
      <c r="K488" s="146">
        <v>0</v>
      </c>
      <c r="L488" s="146">
        <v>0</v>
      </c>
      <c r="M488" s="146">
        <v>0</v>
      </c>
      <c r="N488" s="146">
        <v>0</v>
      </c>
      <c r="O488" s="248">
        <v>0</v>
      </c>
      <c r="Q488" s="144">
        <v>5</v>
      </c>
      <c r="R488" s="247">
        <v>0</v>
      </c>
      <c r="S488" s="146">
        <v>5</v>
      </c>
      <c r="T488" s="146">
        <v>0</v>
      </c>
      <c r="U488" s="146">
        <v>0</v>
      </c>
      <c r="V488" s="146">
        <v>0</v>
      </c>
      <c r="W488" s="146">
        <v>0</v>
      </c>
      <c r="X488" s="146">
        <v>0</v>
      </c>
      <c r="Y488" s="146">
        <v>0</v>
      </c>
      <c r="Z488" s="146">
        <v>0</v>
      </c>
      <c r="AA488" s="146">
        <v>0</v>
      </c>
      <c r="AB488" s="146">
        <v>0</v>
      </c>
      <c r="AC488" s="248">
        <v>0</v>
      </c>
      <c r="AE488" s="144">
        <v>14</v>
      </c>
      <c r="AF488" s="8">
        <v>0</v>
      </c>
      <c r="AG488" s="8">
        <v>11</v>
      </c>
      <c r="AH488" s="8">
        <v>0</v>
      </c>
      <c r="AI488" s="8">
        <v>3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145">
        <v>0</v>
      </c>
      <c r="AR488" s="10"/>
    </row>
    <row r="489" spans="1:44" x14ac:dyDescent="0.35">
      <c r="A489" s="171">
        <v>4</v>
      </c>
      <c r="B489" s="228">
        <v>0.35416700000000001</v>
      </c>
      <c r="C489" s="144">
        <v>7</v>
      </c>
      <c r="D489" s="247">
        <v>0</v>
      </c>
      <c r="E489" s="146">
        <v>6</v>
      </c>
      <c r="F489" s="146">
        <v>0</v>
      </c>
      <c r="G489" s="146">
        <v>1</v>
      </c>
      <c r="H489" s="146">
        <v>0</v>
      </c>
      <c r="I489" s="146">
        <v>0</v>
      </c>
      <c r="J489" s="146">
        <v>0</v>
      </c>
      <c r="K489" s="146">
        <v>0</v>
      </c>
      <c r="L489" s="146">
        <v>0</v>
      </c>
      <c r="M489" s="146">
        <v>0</v>
      </c>
      <c r="N489" s="146">
        <v>0</v>
      </c>
      <c r="O489" s="248">
        <v>0</v>
      </c>
      <c r="Q489" s="144">
        <v>16</v>
      </c>
      <c r="R489" s="247">
        <v>0</v>
      </c>
      <c r="S489" s="146">
        <v>15</v>
      </c>
      <c r="T489" s="146">
        <v>0</v>
      </c>
      <c r="U489" s="146">
        <v>1</v>
      </c>
      <c r="V489" s="146">
        <v>0</v>
      </c>
      <c r="W489" s="146">
        <v>0</v>
      </c>
      <c r="X489" s="146">
        <v>0</v>
      </c>
      <c r="Y489" s="146">
        <v>0</v>
      </c>
      <c r="Z489" s="146">
        <v>0</v>
      </c>
      <c r="AA489" s="146">
        <v>0</v>
      </c>
      <c r="AB489" s="146">
        <v>0</v>
      </c>
      <c r="AC489" s="248">
        <v>0</v>
      </c>
      <c r="AE489" s="144">
        <v>23</v>
      </c>
      <c r="AF489" s="8">
        <v>0</v>
      </c>
      <c r="AG489" s="8">
        <v>21</v>
      </c>
      <c r="AH489" s="8">
        <v>0</v>
      </c>
      <c r="AI489" s="8">
        <v>2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145">
        <v>0</v>
      </c>
      <c r="AR489" s="10"/>
    </row>
    <row r="490" spans="1:44" x14ac:dyDescent="0.35">
      <c r="A490" s="171">
        <v>4</v>
      </c>
      <c r="B490" s="228">
        <v>0.36458299999999999</v>
      </c>
      <c r="C490" s="144">
        <v>11</v>
      </c>
      <c r="D490" s="247">
        <v>0</v>
      </c>
      <c r="E490" s="146">
        <v>6</v>
      </c>
      <c r="F490" s="146">
        <v>0</v>
      </c>
      <c r="G490" s="146">
        <v>3</v>
      </c>
      <c r="H490" s="146">
        <v>0</v>
      </c>
      <c r="I490" s="146">
        <v>0</v>
      </c>
      <c r="J490" s="146">
        <v>1</v>
      </c>
      <c r="K490" s="146">
        <v>1</v>
      </c>
      <c r="L490" s="146">
        <v>0</v>
      </c>
      <c r="M490" s="146">
        <v>0</v>
      </c>
      <c r="N490" s="146">
        <v>0</v>
      </c>
      <c r="O490" s="248">
        <v>0</v>
      </c>
      <c r="Q490" s="144">
        <v>8</v>
      </c>
      <c r="R490" s="247">
        <v>1</v>
      </c>
      <c r="S490" s="146">
        <v>5</v>
      </c>
      <c r="T490" s="146">
        <v>0</v>
      </c>
      <c r="U490" s="146">
        <v>2</v>
      </c>
      <c r="V490" s="146">
        <v>0</v>
      </c>
      <c r="W490" s="146">
        <v>0</v>
      </c>
      <c r="X490" s="146">
        <v>0</v>
      </c>
      <c r="Y490" s="146">
        <v>0</v>
      </c>
      <c r="Z490" s="146">
        <v>0</v>
      </c>
      <c r="AA490" s="146">
        <v>0</v>
      </c>
      <c r="AB490" s="146">
        <v>0</v>
      </c>
      <c r="AC490" s="248">
        <v>0</v>
      </c>
      <c r="AE490" s="144">
        <v>19</v>
      </c>
      <c r="AF490" s="8">
        <v>1</v>
      </c>
      <c r="AG490" s="8">
        <v>11</v>
      </c>
      <c r="AH490" s="8">
        <v>0</v>
      </c>
      <c r="AI490" s="8">
        <v>5</v>
      </c>
      <c r="AJ490" s="8">
        <v>0</v>
      </c>
      <c r="AK490" s="8">
        <v>0</v>
      </c>
      <c r="AL490" s="8">
        <v>1</v>
      </c>
      <c r="AM490" s="8">
        <v>1</v>
      </c>
      <c r="AN490" s="8">
        <v>0</v>
      </c>
      <c r="AO490" s="8">
        <v>0</v>
      </c>
      <c r="AP490" s="8">
        <v>0</v>
      </c>
      <c r="AQ490" s="145">
        <v>0</v>
      </c>
      <c r="AR490" s="10"/>
    </row>
    <row r="491" spans="1:44" x14ac:dyDescent="0.35">
      <c r="A491" s="171">
        <v>4</v>
      </c>
      <c r="B491" s="228">
        <v>0.375</v>
      </c>
      <c r="C491" s="144">
        <v>8</v>
      </c>
      <c r="D491" s="247">
        <v>1</v>
      </c>
      <c r="E491" s="146">
        <v>3</v>
      </c>
      <c r="F491" s="146">
        <v>0</v>
      </c>
      <c r="G491" s="146">
        <v>4</v>
      </c>
      <c r="H491" s="146">
        <v>0</v>
      </c>
      <c r="I491" s="146">
        <v>0</v>
      </c>
      <c r="J491" s="146">
        <v>0</v>
      </c>
      <c r="K491" s="146">
        <v>0</v>
      </c>
      <c r="L491" s="146">
        <v>0</v>
      </c>
      <c r="M491" s="146">
        <v>0</v>
      </c>
      <c r="N491" s="146">
        <v>0</v>
      </c>
      <c r="O491" s="248">
        <v>0</v>
      </c>
      <c r="Q491" s="144">
        <v>10</v>
      </c>
      <c r="R491" s="247">
        <v>0</v>
      </c>
      <c r="S491" s="146">
        <v>10</v>
      </c>
      <c r="T491" s="146">
        <v>0</v>
      </c>
      <c r="U491" s="146">
        <v>0</v>
      </c>
      <c r="V491" s="146">
        <v>0</v>
      </c>
      <c r="W491" s="146">
        <v>0</v>
      </c>
      <c r="X491" s="146">
        <v>0</v>
      </c>
      <c r="Y491" s="146">
        <v>0</v>
      </c>
      <c r="Z491" s="146">
        <v>0</v>
      </c>
      <c r="AA491" s="146">
        <v>0</v>
      </c>
      <c r="AB491" s="146">
        <v>0</v>
      </c>
      <c r="AC491" s="248">
        <v>0</v>
      </c>
      <c r="AE491" s="144">
        <v>18</v>
      </c>
      <c r="AF491" s="8">
        <v>1</v>
      </c>
      <c r="AG491" s="8">
        <v>13</v>
      </c>
      <c r="AH491" s="8">
        <v>0</v>
      </c>
      <c r="AI491" s="8">
        <v>4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0</v>
      </c>
      <c r="AP491" s="8">
        <v>0</v>
      </c>
      <c r="AQ491" s="145">
        <v>0</v>
      </c>
      <c r="AR491" s="10"/>
    </row>
    <row r="492" spans="1:44" x14ac:dyDescent="0.35">
      <c r="A492" s="171">
        <v>4</v>
      </c>
      <c r="B492" s="228">
        <v>0.38541700000000001</v>
      </c>
      <c r="C492" s="144">
        <v>9</v>
      </c>
      <c r="D492" s="247">
        <v>0</v>
      </c>
      <c r="E492" s="146">
        <v>6</v>
      </c>
      <c r="F492" s="146">
        <v>0</v>
      </c>
      <c r="G492" s="146">
        <v>2</v>
      </c>
      <c r="H492" s="146">
        <v>0</v>
      </c>
      <c r="I492" s="146">
        <v>0</v>
      </c>
      <c r="J492" s="146">
        <v>0</v>
      </c>
      <c r="K492" s="146">
        <v>1</v>
      </c>
      <c r="L492" s="146">
        <v>0</v>
      </c>
      <c r="M492" s="146">
        <v>0</v>
      </c>
      <c r="N492" s="146">
        <v>0</v>
      </c>
      <c r="O492" s="248">
        <v>0</v>
      </c>
      <c r="Q492" s="144">
        <v>5</v>
      </c>
      <c r="R492" s="247">
        <v>0</v>
      </c>
      <c r="S492" s="146">
        <v>5</v>
      </c>
      <c r="T492" s="146">
        <v>0</v>
      </c>
      <c r="U492" s="146">
        <v>0</v>
      </c>
      <c r="V492" s="146">
        <v>0</v>
      </c>
      <c r="W492" s="146">
        <v>0</v>
      </c>
      <c r="X492" s="146">
        <v>0</v>
      </c>
      <c r="Y492" s="146">
        <v>0</v>
      </c>
      <c r="Z492" s="146">
        <v>0</v>
      </c>
      <c r="AA492" s="146">
        <v>0</v>
      </c>
      <c r="AB492" s="146">
        <v>0</v>
      </c>
      <c r="AC492" s="248">
        <v>0</v>
      </c>
      <c r="AE492" s="144">
        <v>14</v>
      </c>
      <c r="AF492" s="8">
        <v>0</v>
      </c>
      <c r="AG492" s="8">
        <v>11</v>
      </c>
      <c r="AH492" s="8">
        <v>0</v>
      </c>
      <c r="AI492" s="8">
        <v>2</v>
      </c>
      <c r="AJ492" s="8">
        <v>0</v>
      </c>
      <c r="AK492" s="8">
        <v>0</v>
      </c>
      <c r="AL492" s="8">
        <v>0</v>
      </c>
      <c r="AM492" s="8">
        <v>1</v>
      </c>
      <c r="AN492" s="8">
        <v>0</v>
      </c>
      <c r="AO492" s="8">
        <v>0</v>
      </c>
      <c r="AP492" s="8">
        <v>0</v>
      </c>
      <c r="AQ492" s="145">
        <v>0</v>
      </c>
      <c r="AR492" s="10"/>
    </row>
    <row r="493" spans="1:44" x14ac:dyDescent="0.35">
      <c r="A493" s="171">
        <v>4</v>
      </c>
      <c r="B493" s="228">
        <v>0.39583299999999999</v>
      </c>
      <c r="C493" s="144">
        <v>2</v>
      </c>
      <c r="D493" s="247">
        <v>0</v>
      </c>
      <c r="E493" s="146">
        <v>2</v>
      </c>
      <c r="F493" s="146">
        <v>0</v>
      </c>
      <c r="G493" s="146">
        <v>0</v>
      </c>
      <c r="H493" s="146">
        <v>0</v>
      </c>
      <c r="I493" s="146">
        <v>0</v>
      </c>
      <c r="J493" s="146">
        <v>0</v>
      </c>
      <c r="K493" s="146">
        <v>0</v>
      </c>
      <c r="L493" s="146">
        <v>0</v>
      </c>
      <c r="M493" s="146">
        <v>0</v>
      </c>
      <c r="N493" s="146">
        <v>0</v>
      </c>
      <c r="O493" s="248">
        <v>0</v>
      </c>
      <c r="Q493" s="144">
        <v>7</v>
      </c>
      <c r="R493" s="247">
        <v>0</v>
      </c>
      <c r="S493" s="146">
        <v>7</v>
      </c>
      <c r="T493" s="146">
        <v>0</v>
      </c>
      <c r="U493" s="146">
        <v>0</v>
      </c>
      <c r="V493" s="146">
        <v>0</v>
      </c>
      <c r="W493" s="146">
        <v>0</v>
      </c>
      <c r="X493" s="146">
        <v>0</v>
      </c>
      <c r="Y493" s="146">
        <v>0</v>
      </c>
      <c r="Z493" s="146">
        <v>0</v>
      </c>
      <c r="AA493" s="146">
        <v>0</v>
      </c>
      <c r="AB493" s="146">
        <v>0</v>
      </c>
      <c r="AC493" s="248">
        <v>0</v>
      </c>
      <c r="AE493" s="144">
        <v>9</v>
      </c>
      <c r="AF493" s="8">
        <v>0</v>
      </c>
      <c r="AG493" s="8">
        <v>9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8">
        <v>0</v>
      </c>
      <c r="AO493" s="8">
        <v>0</v>
      </c>
      <c r="AP493" s="8">
        <v>0</v>
      </c>
      <c r="AQ493" s="145">
        <v>0</v>
      </c>
      <c r="AR493" s="10"/>
    </row>
    <row r="494" spans="1:44" x14ac:dyDescent="0.35">
      <c r="A494" s="171">
        <v>4</v>
      </c>
      <c r="B494" s="228">
        <v>0.40625</v>
      </c>
      <c r="C494" s="144">
        <v>7</v>
      </c>
      <c r="D494" s="247">
        <v>0</v>
      </c>
      <c r="E494" s="146">
        <v>5</v>
      </c>
      <c r="F494" s="146">
        <v>0</v>
      </c>
      <c r="G494" s="146">
        <v>2</v>
      </c>
      <c r="H494" s="146">
        <v>0</v>
      </c>
      <c r="I494" s="146">
        <v>0</v>
      </c>
      <c r="J494" s="146">
        <v>0</v>
      </c>
      <c r="K494" s="146">
        <v>0</v>
      </c>
      <c r="L494" s="146">
        <v>0</v>
      </c>
      <c r="M494" s="146">
        <v>0</v>
      </c>
      <c r="N494" s="146">
        <v>0</v>
      </c>
      <c r="O494" s="248">
        <v>0</v>
      </c>
      <c r="Q494" s="144">
        <v>5</v>
      </c>
      <c r="R494" s="247">
        <v>0</v>
      </c>
      <c r="S494" s="146">
        <v>5</v>
      </c>
      <c r="T494" s="146">
        <v>0</v>
      </c>
      <c r="U494" s="146">
        <v>0</v>
      </c>
      <c r="V494" s="146">
        <v>0</v>
      </c>
      <c r="W494" s="146">
        <v>0</v>
      </c>
      <c r="X494" s="146">
        <v>0</v>
      </c>
      <c r="Y494" s="146">
        <v>0</v>
      </c>
      <c r="Z494" s="146">
        <v>0</v>
      </c>
      <c r="AA494" s="146">
        <v>0</v>
      </c>
      <c r="AB494" s="146">
        <v>0</v>
      </c>
      <c r="AC494" s="248">
        <v>0</v>
      </c>
      <c r="AE494" s="144">
        <v>12</v>
      </c>
      <c r="AF494" s="8">
        <v>0</v>
      </c>
      <c r="AG494" s="8">
        <v>10</v>
      </c>
      <c r="AH494" s="8">
        <v>0</v>
      </c>
      <c r="AI494" s="8">
        <v>2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0</v>
      </c>
      <c r="AP494" s="8">
        <v>0</v>
      </c>
      <c r="AQ494" s="145">
        <v>0</v>
      </c>
      <c r="AR494" s="10"/>
    </row>
    <row r="495" spans="1:44" x14ac:dyDescent="0.35">
      <c r="A495" s="171">
        <v>4</v>
      </c>
      <c r="B495" s="228">
        <v>0.41666700000000001</v>
      </c>
      <c r="C495" s="144">
        <v>5</v>
      </c>
      <c r="D495" s="247">
        <v>0</v>
      </c>
      <c r="E495" s="146">
        <v>4</v>
      </c>
      <c r="F495" s="146">
        <v>0</v>
      </c>
      <c r="G495" s="146">
        <v>1</v>
      </c>
      <c r="H495" s="146">
        <v>0</v>
      </c>
      <c r="I495" s="146">
        <v>0</v>
      </c>
      <c r="J495" s="146">
        <v>0</v>
      </c>
      <c r="K495" s="146">
        <v>0</v>
      </c>
      <c r="L495" s="146">
        <v>0</v>
      </c>
      <c r="M495" s="146">
        <v>0</v>
      </c>
      <c r="N495" s="146">
        <v>0</v>
      </c>
      <c r="O495" s="248">
        <v>0</v>
      </c>
      <c r="Q495" s="144">
        <v>1</v>
      </c>
      <c r="R495" s="247">
        <v>0</v>
      </c>
      <c r="S495" s="146">
        <v>1</v>
      </c>
      <c r="T495" s="146">
        <v>0</v>
      </c>
      <c r="U495" s="146">
        <v>0</v>
      </c>
      <c r="V495" s="146">
        <v>0</v>
      </c>
      <c r="W495" s="146">
        <v>0</v>
      </c>
      <c r="X495" s="146">
        <v>0</v>
      </c>
      <c r="Y495" s="146">
        <v>0</v>
      </c>
      <c r="Z495" s="146">
        <v>0</v>
      </c>
      <c r="AA495" s="146">
        <v>0</v>
      </c>
      <c r="AB495" s="146">
        <v>0</v>
      </c>
      <c r="AC495" s="248">
        <v>0</v>
      </c>
      <c r="AE495" s="144">
        <v>6</v>
      </c>
      <c r="AF495" s="8">
        <v>0</v>
      </c>
      <c r="AG495" s="8">
        <v>5</v>
      </c>
      <c r="AH495" s="8">
        <v>0</v>
      </c>
      <c r="AI495" s="8">
        <v>1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145">
        <v>0</v>
      </c>
      <c r="AR495" s="10"/>
    </row>
    <row r="496" spans="1:44" x14ac:dyDescent="0.35">
      <c r="A496" s="171">
        <v>4</v>
      </c>
      <c r="B496" s="228">
        <v>0.42708299999999999</v>
      </c>
      <c r="C496" s="144">
        <v>9</v>
      </c>
      <c r="D496" s="247">
        <v>0</v>
      </c>
      <c r="E496" s="146">
        <v>9</v>
      </c>
      <c r="F496" s="146">
        <v>0</v>
      </c>
      <c r="G496" s="146">
        <v>0</v>
      </c>
      <c r="H496" s="146">
        <v>0</v>
      </c>
      <c r="I496" s="146">
        <v>0</v>
      </c>
      <c r="J496" s="146">
        <v>0</v>
      </c>
      <c r="K496" s="146">
        <v>0</v>
      </c>
      <c r="L496" s="146">
        <v>0</v>
      </c>
      <c r="M496" s="146">
        <v>0</v>
      </c>
      <c r="N496" s="146">
        <v>0</v>
      </c>
      <c r="O496" s="248">
        <v>0</v>
      </c>
      <c r="Q496" s="144">
        <v>8</v>
      </c>
      <c r="R496" s="247">
        <v>0</v>
      </c>
      <c r="S496" s="146">
        <v>7</v>
      </c>
      <c r="T496" s="146">
        <v>0</v>
      </c>
      <c r="U496" s="146">
        <v>1</v>
      </c>
      <c r="V496" s="146">
        <v>0</v>
      </c>
      <c r="W496" s="146">
        <v>0</v>
      </c>
      <c r="X496" s="146">
        <v>0</v>
      </c>
      <c r="Y496" s="146">
        <v>0</v>
      </c>
      <c r="Z496" s="146">
        <v>0</v>
      </c>
      <c r="AA496" s="146">
        <v>0</v>
      </c>
      <c r="AB496" s="146">
        <v>0</v>
      </c>
      <c r="AC496" s="248">
        <v>0</v>
      </c>
      <c r="AE496" s="144">
        <v>17</v>
      </c>
      <c r="AF496" s="8">
        <v>0</v>
      </c>
      <c r="AG496" s="8">
        <v>16</v>
      </c>
      <c r="AH496" s="8">
        <v>0</v>
      </c>
      <c r="AI496" s="8">
        <v>1</v>
      </c>
      <c r="AJ496" s="8">
        <v>0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145">
        <v>0</v>
      </c>
      <c r="AR496" s="10"/>
    </row>
    <row r="497" spans="1:44" x14ac:dyDescent="0.35">
      <c r="A497" s="171">
        <v>4</v>
      </c>
      <c r="B497" s="228">
        <v>0.4375</v>
      </c>
      <c r="C497" s="144">
        <v>10</v>
      </c>
      <c r="D497" s="247">
        <v>0</v>
      </c>
      <c r="E497" s="146">
        <v>10</v>
      </c>
      <c r="F497" s="146">
        <v>0</v>
      </c>
      <c r="G497" s="146">
        <v>0</v>
      </c>
      <c r="H497" s="146">
        <v>0</v>
      </c>
      <c r="I497" s="146">
        <v>0</v>
      </c>
      <c r="J497" s="146">
        <v>0</v>
      </c>
      <c r="K497" s="146">
        <v>0</v>
      </c>
      <c r="L497" s="146">
        <v>0</v>
      </c>
      <c r="M497" s="146">
        <v>0</v>
      </c>
      <c r="N497" s="146">
        <v>0</v>
      </c>
      <c r="O497" s="248">
        <v>0</v>
      </c>
      <c r="Q497" s="144">
        <v>7</v>
      </c>
      <c r="R497" s="247">
        <v>0</v>
      </c>
      <c r="S497" s="146">
        <v>7</v>
      </c>
      <c r="T497" s="146">
        <v>0</v>
      </c>
      <c r="U497" s="146">
        <v>0</v>
      </c>
      <c r="V497" s="146">
        <v>0</v>
      </c>
      <c r="W497" s="146">
        <v>0</v>
      </c>
      <c r="X497" s="146">
        <v>0</v>
      </c>
      <c r="Y497" s="146">
        <v>0</v>
      </c>
      <c r="Z497" s="146">
        <v>0</v>
      </c>
      <c r="AA497" s="146">
        <v>0</v>
      </c>
      <c r="AB497" s="146">
        <v>0</v>
      </c>
      <c r="AC497" s="248">
        <v>0</v>
      </c>
      <c r="AE497" s="144">
        <v>17</v>
      </c>
      <c r="AF497" s="8">
        <v>0</v>
      </c>
      <c r="AG497" s="8">
        <v>17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145">
        <v>0</v>
      </c>
      <c r="AR497" s="10"/>
    </row>
    <row r="498" spans="1:44" x14ac:dyDescent="0.35">
      <c r="A498" s="171">
        <v>4</v>
      </c>
      <c r="B498" s="228">
        <v>0.44791700000000001</v>
      </c>
      <c r="C498" s="144">
        <v>7</v>
      </c>
      <c r="D498" s="247">
        <v>0</v>
      </c>
      <c r="E498" s="146">
        <v>6</v>
      </c>
      <c r="F498" s="146">
        <v>0</v>
      </c>
      <c r="G498" s="146">
        <v>1</v>
      </c>
      <c r="H498" s="146">
        <v>0</v>
      </c>
      <c r="I498" s="146">
        <v>0</v>
      </c>
      <c r="J498" s="146">
        <v>0</v>
      </c>
      <c r="K498" s="146">
        <v>0</v>
      </c>
      <c r="L498" s="146">
        <v>0</v>
      </c>
      <c r="M498" s="146">
        <v>0</v>
      </c>
      <c r="N498" s="146">
        <v>0</v>
      </c>
      <c r="O498" s="248">
        <v>0</v>
      </c>
      <c r="Q498" s="144">
        <v>7</v>
      </c>
      <c r="R498" s="247">
        <v>0</v>
      </c>
      <c r="S498" s="146">
        <v>5</v>
      </c>
      <c r="T498" s="146">
        <v>1</v>
      </c>
      <c r="U498" s="146">
        <v>1</v>
      </c>
      <c r="V498" s="146">
        <v>0</v>
      </c>
      <c r="W498" s="146">
        <v>0</v>
      </c>
      <c r="X498" s="146">
        <v>0</v>
      </c>
      <c r="Y498" s="146">
        <v>0</v>
      </c>
      <c r="Z498" s="146">
        <v>0</v>
      </c>
      <c r="AA498" s="146">
        <v>0</v>
      </c>
      <c r="AB498" s="146">
        <v>0</v>
      </c>
      <c r="AC498" s="248">
        <v>0</v>
      </c>
      <c r="AE498" s="144">
        <v>14</v>
      </c>
      <c r="AF498" s="8">
        <v>0</v>
      </c>
      <c r="AG498" s="8">
        <v>11</v>
      </c>
      <c r="AH498" s="8">
        <v>1</v>
      </c>
      <c r="AI498" s="8">
        <v>2</v>
      </c>
      <c r="AJ498" s="8">
        <v>0</v>
      </c>
      <c r="AK498" s="8">
        <v>0</v>
      </c>
      <c r="AL498" s="8">
        <v>0</v>
      </c>
      <c r="AM498" s="8">
        <v>0</v>
      </c>
      <c r="AN498" s="8">
        <v>0</v>
      </c>
      <c r="AO498" s="8">
        <v>0</v>
      </c>
      <c r="AP498" s="8">
        <v>0</v>
      </c>
      <c r="AQ498" s="145">
        <v>0</v>
      </c>
      <c r="AR498" s="10"/>
    </row>
    <row r="499" spans="1:44" x14ac:dyDescent="0.35">
      <c r="A499" s="171">
        <v>4</v>
      </c>
      <c r="B499" s="228">
        <v>0.45833299999999999</v>
      </c>
      <c r="C499" s="144">
        <v>7</v>
      </c>
      <c r="D499" s="247">
        <v>0</v>
      </c>
      <c r="E499" s="146">
        <v>4</v>
      </c>
      <c r="F499" s="146">
        <v>0</v>
      </c>
      <c r="G499" s="146">
        <v>2</v>
      </c>
      <c r="H499" s="146">
        <v>0</v>
      </c>
      <c r="I499" s="146">
        <v>0</v>
      </c>
      <c r="J499" s="146">
        <v>0</v>
      </c>
      <c r="K499" s="146">
        <v>1</v>
      </c>
      <c r="L499" s="146">
        <v>0</v>
      </c>
      <c r="M499" s="146">
        <v>0</v>
      </c>
      <c r="N499" s="146">
        <v>0</v>
      </c>
      <c r="O499" s="248">
        <v>0</v>
      </c>
      <c r="Q499" s="144">
        <v>5</v>
      </c>
      <c r="R499" s="247">
        <v>0</v>
      </c>
      <c r="S499" s="146">
        <v>5</v>
      </c>
      <c r="T499" s="146">
        <v>0</v>
      </c>
      <c r="U499" s="146">
        <v>0</v>
      </c>
      <c r="V499" s="146">
        <v>0</v>
      </c>
      <c r="W499" s="146">
        <v>0</v>
      </c>
      <c r="X499" s="146">
        <v>0</v>
      </c>
      <c r="Y499" s="146">
        <v>0</v>
      </c>
      <c r="Z499" s="146">
        <v>0</v>
      </c>
      <c r="AA499" s="146">
        <v>0</v>
      </c>
      <c r="AB499" s="146">
        <v>0</v>
      </c>
      <c r="AC499" s="248">
        <v>0</v>
      </c>
      <c r="AE499" s="144">
        <v>12</v>
      </c>
      <c r="AF499" s="8">
        <v>0</v>
      </c>
      <c r="AG499" s="8">
        <v>9</v>
      </c>
      <c r="AH499" s="8">
        <v>0</v>
      </c>
      <c r="AI499" s="8">
        <v>2</v>
      </c>
      <c r="AJ499" s="8">
        <v>0</v>
      </c>
      <c r="AK499" s="8">
        <v>0</v>
      </c>
      <c r="AL499" s="8">
        <v>0</v>
      </c>
      <c r="AM499" s="8">
        <v>1</v>
      </c>
      <c r="AN499" s="8">
        <v>0</v>
      </c>
      <c r="AO499" s="8">
        <v>0</v>
      </c>
      <c r="AP499" s="8">
        <v>0</v>
      </c>
      <c r="AQ499" s="145">
        <v>0</v>
      </c>
      <c r="AR499" s="10"/>
    </row>
    <row r="500" spans="1:44" x14ac:dyDescent="0.35">
      <c r="A500" s="171">
        <v>4</v>
      </c>
      <c r="B500" s="228">
        <v>0.46875</v>
      </c>
      <c r="C500" s="144">
        <v>5</v>
      </c>
      <c r="D500" s="247">
        <v>0</v>
      </c>
      <c r="E500" s="146">
        <v>4</v>
      </c>
      <c r="F500" s="146">
        <v>0</v>
      </c>
      <c r="G500" s="146">
        <v>1</v>
      </c>
      <c r="H500" s="146">
        <v>0</v>
      </c>
      <c r="I500" s="146">
        <v>0</v>
      </c>
      <c r="J500" s="146">
        <v>0</v>
      </c>
      <c r="K500" s="146">
        <v>0</v>
      </c>
      <c r="L500" s="146">
        <v>0</v>
      </c>
      <c r="M500" s="146">
        <v>0</v>
      </c>
      <c r="N500" s="146">
        <v>0</v>
      </c>
      <c r="O500" s="248">
        <v>0</v>
      </c>
      <c r="Q500" s="144">
        <v>5</v>
      </c>
      <c r="R500" s="247">
        <v>0</v>
      </c>
      <c r="S500" s="146">
        <v>3</v>
      </c>
      <c r="T500" s="146">
        <v>0</v>
      </c>
      <c r="U500" s="146">
        <v>2</v>
      </c>
      <c r="V500" s="146">
        <v>0</v>
      </c>
      <c r="W500" s="146">
        <v>0</v>
      </c>
      <c r="X500" s="146">
        <v>0</v>
      </c>
      <c r="Y500" s="146">
        <v>0</v>
      </c>
      <c r="Z500" s="146">
        <v>0</v>
      </c>
      <c r="AA500" s="146">
        <v>0</v>
      </c>
      <c r="AB500" s="146">
        <v>0</v>
      </c>
      <c r="AC500" s="248">
        <v>0</v>
      </c>
      <c r="AE500" s="144">
        <v>10</v>
      </c>
      <c r="AF500" s="8">
        <v>0</v>
      </c>
      <c r="AG500" s="8">
        <v>7</v>
      </c>
      <c r="AH500" s="8">
        <v>0</v>
      </c>
      <c r="AI500" s="8">
        <v>3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0</v>
      </c>
      <c r="AP500" s="8">
        <v>0</v>
      </c>
      <c r="AQ500" s="145">
        <v>0</v>
      </c>
      <c r="AR500" s="10"/>
    </row>
    <row r="501" spans="1:44" x14ac:dyDescent="0.35">
      <c r="A501" s="171">
        <v>4</v>
      </c>
      <c r="B501" s="228">
        <v>0.47916700000000001</v>
      </c>
      <c r="C501" s="144">
        <v>5</v>
      </c>
      <c r="D501" s="247">
        <v>0</v>
      </c>
      <c r="E501" s="146">
        <v>3</v>
      </c>
      <c r="F501" s="146">
        <v>0</v>
      </c>
      <c r="G501" s="146">
        <v>2</v>
      </c>
      <c r="H501" s="146">
        <v>0</v>
      </c>
      <c r="I501" s="146">
        <v>0</v>
      </c>
      <c r="J501" s="146">
        <v>0</v>
      </c>
      <c r="K501" s="146">
        <v>0</v>
      </c>
      <c r="L501" s="146">
        <v>0</v>
      </c>
      <c r="M501" s="146">
        <v>0</v>
      </c>
      <c r="N501" s="146">
        <v>0</v>
      </c>
      <c r="O501" s="248">
        <v>0</v>
      </c>
      <c r="Q501" s="144">
        <v>8</v>
      </c>
      <c r="R501" s="247">
        <v>0</v>
      </c>
      <c r="S501" s="146">
        <v>6</v>
      </c>
      <c r="T501" s="146">
        <v>0</v>
      </c>
      <c r="U501" s="146">
        <v>2</v>
      </c>
      <c r="V501" s="146">
        <v>0</v>
      </c>
      <c r="W501" s="146">
        <v>0</v>
      </c>
      <c r="X501" s="146">
        <v>0</v>
      </c>
      <c r="Y501" s="146">
        <v>0</v>
      </c>
      <c r="Z501" s="146">
        <v>0</v>
      </c>
      <c r="AA501" s="146">
        <v>0</v>
      </c>
      <c r="AB501" s="146">
        <v>0</v>
      </c>
      <c r="AC501" s="248">
        <v>0</v>
      </c>
      <c r="AE501" s="144">
        <v>13</v>
      </c>
      <c r="AF501" s="8">
        <v>0</v>
      </c>
      <c r="AG501" s="8">
        <v>9</v>
      </c>
      <c r="AH501" s="8">
        <v>0</v>
      </c>
      <c r="AI501" s="8">
        <v>4</v>
      </c>
      <c r="AJ501" s="8">
        <v>0</v>
      </c>
      <c r="AK501" s="8">
        <v>0</v>
      </c>
      <c r="AL501" s="8">
        <v>0</v>
      </c>
      <c r="AM501" s="8">
        <v>0</v>
      </c>
      <c r="AN501" s="8">
        <v>0</v>
      </c>
      <c r="AO501" s="8">
        <v>0</v>
      </c>
      <c r="AP501" s="8">
        <v>0</v>
      </c>
      <c r="AQ501" s="145">
        <v>0</v>
      </c>
      <c r="AR501" s="10"/>
    </row>
    <row r="502" spans="1:44" x14ac:dyDescent="0.35">
      <c r="A502" s="171">
        <v>4</v>
      </c>
      <c r="B502" s="228">
        <v>0.48958299999999999</v>
      </c>
      <c r="C502" s="144">
        <v>4</v>
      </c>
      <c r="D502" s="247">
        <v>0</v>
      </c>
      <c r="E502" s="146">
        <v>4</v>
      </c>
      <c r="F502" s="146">
        <v>0</v>
      </c>
      <c r="G502" s="146">
        <v>0</v>
      </c>
      <c r="H502" s="146">
        <v>0</v>
      </c>
      <c r="I502" s="146">
        <v>0</v>
      </c>
      <c r="J502" s="146">
        <v>0</v>
      </c>
      <c r="K502" s="146">
        <v>0</v>
      </c>
      <c r="L502" s="146">
        <v>0</v>
      </c>
      <c r="M502" s="146">
        <v>0</v>
      </c>
      <c r="N502" s="146">
        <v>0</v>
      </c>
      <c r="O502" s="248">
        <v>0</v>
      </c>
      <c r="Q502" s="144">
        <v>5</v>
      </c>
      <c r="R502" s="247">
        <v>0</v>
      </c>
      <c r="S502" s="146">
        <v>4</v>
      </c>
      <c r="T502" s="146">
        <v>0</v>
      </c>
      <c r="U502" s="146">
        <v>1</v>
      </c>
      <c r="V502" s="146">
        <v>0</v>
      </c>
      <c r="W502" s="146">
        <v>0</v>
      </c>
      <c r="X502" s="146">
        <v>0</v>
      </c>
      <c r="Y502" s="146">
        <v>0</v>
      </c>
      <c r="Z502" s="146">
        <v>0</v>
      </c>
      <c r="AA502" s="146">
        <v>0</v>
      </c>
      <c r="AB502" s="146">
        <v>0</v>
      </c>
      <c r="AC502" s="248">
        <v>0</v>
      </c>
      <c r="AE502" s="144">
        <v>9</v>
      </c>
      <c r="AF502" s="8">
        <v>0</v>
      </c>
      <c r="AG502" s="8">
        <v>8</v>
      </c>
      <c r="AH502" s="8">
        <v>0</v>
      </c>
      <c r="AI502" s="8">
        <v>1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145">
        <v>0</v>
      </c>
      <c r="AR502" s="10"/>
    </row>
    <row r="503" spans="1:44" x14ac:dyDescent="0.35">
      <c r="A503" s="171">
        <v>4</v>
      </c>
      <c r="B503" s="228">
        <v>0.5</v>
      </c>
      <c r="C503" s="144">
        <v>12</v>
      </c>
      <c r="D503" s="247">
        <v>0</v>
      </c>
      <c r="E503" s="146">
        <v>8</v>
      </c>
      <c r="F503" s="146">
        <v>0</v>
      </c>
      <c r="G503" s="146">
        <v>4</v>
      </c>
      <c r="H503" s="146">
        <v>0</v>
      </c>
      <c r="I503" s="146">
        <v>0</v>
      </c>
      <c r="J503" s="146">
        <v>0</v>
      </c>
      <c r="K503" s="146">
        <v>0</v>
      </c>
      <c r="L503" s="146">
        <v>0</v>
      </c>
      <c r="M503" s="146">
        <v>0</v>
      </c>
      <c r="N503" s="146">
        <v>0</v>
      </c>
      <c r="O503" s="248">
        <v>0</v>
      </c>
      <c r="Q503" s="144">
        <v>13</v>
      </c>
      <c r="R503" s="247">
        <v>0</v>
      </c>
      <c r="S503" s="146">
        <v>12</v>
      </c>
      <c r="T503" s="146">
        <v>0</v>
      </c>
      <c r="U503" s="146">
        <v>1</v>
      </c>
      <c r="V503" s="146">
        <v>0</v>
      </c>
      <c r="W503" s="146">
        <v>0</v>
      </c>
      <c r="X503" s="146">
        <v>0</v>
      </c>
      <c r="Y503" s="146">
        <v>0</v>
      </c>
      <c r="Z503" s="146">
        <v>0</v>
      </c>
      <c r="AA503" s="146">
        <v>0</v>
      </c>
      <c r="AB503" s="146">
        <v>0</v>
      </c>
      <c r="AC503" s="248">
        <v>0</v>
      </c>
      <c r="AE503" s="144">
        <v>25</v>
      </c>
      <c r="AF503" s="146">
        <v>0</v>
      </c>
      <c r="AG503" s="8">
        <v>20</v>
      </c>
      <c r="AH503" s="8">
        <v>0</v>
      </c>
      <c r="AI503" s="8">
        <v>5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145">
        <v>0</v>
      </c>
      <c r="AR503" s="10"/>
    </row>
    <row r="504" spans="1:44" x14ac:dyDescent="0.35">
      <c r="A504" s="171">
        <v>4</v>
      </c>
      <c r="B504" s="228">
        <v>0.51041700000000001</v>
      </c>
      <c r="C504" s="144">
        <v>6</v>
      </c>
      <c r="D504" s="247">
        <v>0</v>
      </c>
      <c r="E504" s="146">
        <v>3</v>
      </c>
      <c r="F504" s="146">
        <v>0</v>
      </c>
      <c r="G504" s="146">
        <v>3</v>
      </c>
      <c r="H504" s="146">
        <v>0</v>
      </c>
      <c r="I504" s="146">
        <v>0</v>
      </c>
      <c r="J504" s="146">
        <v>0</v>
      </c>
      <c r="K504" s="146">
        <v>0</v>
      </c>
      <c r="L504" s="146">
        <v>0</v>
      </c>
      <c r="M504" s="146">
        <v>0</v>
      </c>
      <c r="N504" s="146">
        <v>0</v>
      </c>
      <c r="O504" s="248">
        <v>0</v>
      </c>
      <c r="Q504" s="144">
        <v>8</v>
      </c>
      <c r="R504" s="247">
        <v>0</v>
      </c>
      <c r="S504" s="146">
        <v>5</v>
      </c>
      <c r="T504" s="146">
        <v>0</v>
      </c>
      <c r="U504" s="146">
        <v>2</v>
      </c>
      <c r="V504" s="146">
        <v>0</v>
      </c>
      <c r="W504" s="146">
        <v>0</v>
      </c>
      <c r="X504" s="146">
        <v>0</v>
      </c>
      <c r="Y504" s="146">
        <v>1</v>
      </c>
      <c r="Z504" s="146">
        <v>0</v>
      </c>
      <c r="AA504" s="146">
        <v>0</v>
      </c>
      <c r="AB504" s="146">
        <v>0</v>
      </c>
      <c r="AC504" s="248">
        <v>0</v>
      </c>
      <c r="AE504" s="144">
        <v>14</v>
      </c>
      <c r="AF504" s="8">
        <v>0</v>
      </c>
      <c r="AG504" s="8">
        <v>8</v>
      </c>
      <c r="AH504" s="8">
        <v>0</v>
      </c>
      <c r="AI504" s="8">
        <v>5</v>
      </c>
      <c r="AJ504" s="8">
        <v>0</v>
      </c>
      <c r="AK504" s="8">
        <v>0</v>
      </c>
      <c r="AL504" s="8">
        <v>0</v>
      </c>
      <c r="AM504" s="8">
        <v>1</v>
      </c>
      <c r="AN504" s="8">
        <v>0</v>
      </c>
      <c r="AO504" s="8">
        <v>0</v>
      </c>
      <c r="AP504" s="8">
        <v>0</v>
      </c>
      <c r="AQ504" s="145">
        <v>0</v>
      </c>
      <c r="AR504" s="10"/>
    </row>
    <row r="505" spans="1:44" x14ac:dyDescent="0.35">
      <c r="A505" s="171">
        <v>4</v>
      </c>
      <c r="B505" s="228">
        <v>0.52083299999999999</v>
      </c>
      <c r="C505" s="144">
        <v>7</v>
      </c>
      <c r="D505" s="247">
        <v>0</v>
      </c>
      <c r="E505" s="146">
        <v>6</v>
      </c>
      <c r="F505" s="146">
        <v>0</v>
      </c>
      <c r="G505" s="146">
        <v>1</v>
      </c>
      <c r="H505" s="146">
        <v>0</v>
      </c>
      <c r="I505" s="146">
        <v>0</v>
      </c>
      <c r="J505" s="146">
        <v>0</v>
      </c>
      <c r="K505" s="146">
        <v>0</v>
      </c>
      <c r="L505" s="146">
        <v>0</v>
      </c>
      <c r="M505" s="146">
        <v>0</v>
      </c>
      <c r="N505" s="146">
        <v>0</v>
      </c>
      <c r="O505" s="248">
        <v>0</v>
      </c>
      <c r="Q505" s="144">
        <v>10</v>
      </c>
      <c r="R505" s="247">
        <v>0</v>
      </c>
      <c r="S505" s="146">
        <v>8</v>
      </c>
      <c r="T505" s="146">
        <v>0</v>
      </c>
      <c r="U505" s="146">
        <v>2</v>
      </c>
      <c r="V505" s="146">
        <v>0</v>
      </c>
      <c r="W505" s="146">
        <v>0</v>
      </c>
      <c r="X505" s="146">
        <v>0</v>
      </c>
      <c r="Y505" s="146">
        <v>0</v>
      </c>
      <c r="Z505" s="146">
        <v>0</v>
      </c>
      <c r="AA505" s="146">
        <v>0</v>
      </c>
      <c r="AB505" s="146">
        <v>0</v>
      </c>
      <c r="AC505" s="248">
        <v>0</v>
      </c>
      <c r="AE505" s="144">
        <v>17</v>
      </c>
      <c r="AF505" s="8">
        <v>0</v>
      </c>
      <c r="AG505" s="8">
        <v>14</v>
      </c>
      <c r="AH505" s="8">
        <v>0</v>
      </c>
      <c r="AI505" s="8">
        <v>3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0</v>
      </c>
      <c r="AP505" s="8">
        <v>0</v>
      </c>
      <c r="AQ505" s="145">
        <v>0</v>
      </c>
      <c r="AR505" s="10"/>
    </row>
    <row r="506" spans="1:44" x14ac:dyDescent="0.35">
      <c r="A506" s="171">
        <v>4</v>
      </c>
      <c r="B506" s="228">
        <v>0.53125</v>
      </c>
      <c r="C506" s="144">
        <v>9</v>
      </c>
      <c r="D506" s="247">
        <v>0</v>
      </c>
      <c r="E506" s="146">
        <v>6</v>
      </c>
      <c r="F506" s="146">
        <v>0</v>
      </c>
      <c r="G506" s="146">
        <v>3</v>
      </c>
      <c r="H506" s="146">
        <v>0</v>
      </c>
      <c r="I506" s="146">
        <v>0</v>
      </c>
      <c r="J506" s="146">
        <v>0</v>
      </c>
      <c r="K506" s="146">
        <v>0</v>
      </c>
      <c r="L506" s="146">
        <v>0</v>
      </c>
      <c r="M506" s="146">
        <v>0</v>
      </c>
      <c r="N506" s="146">
        <v>0</v>
      </c>
      <c r="O506" s="248">
        <v>0</v>
      </c>
      <c r="Q506" s="144">
        <v>11</v>
      </c>
      <c r="R506" s="247">
        <v>0</v>
      </c>
      <c r="S506" s="146">
        <v>10</v>
      </c>
      <c r="T506" s="146">
        <v>0</v>
      </c>
      <c r="U506" s="146">
        <v>1</v>
      </c>
      <c r="V506" s="146">
        <v>0</v>
      </c>
      <c r="W506" s="146">
        <v>0</v>
      </c>
      <c r="X506" s="146">
        <v>0</v>
      </c>
      <c r="Y506" s="146">
        <v>0</v>
      </c>
      <c r="Z506" s="146">
        <v>0</v>
      </c>
      <c r="AA506" s="146">
        <v>0</v>
      </c>
      <c r="AB506" s="146">
        <v>0</v>
      </c>
      <c r="AC506" s="248">
        <v>0</v>
      </c>
      <c r="AE506" s="144">
        <v>20</v>
      </c>
      <c r="AF506" s="8">
        <v>0</v>
      </c>
      <c r="AG506" s="8">
        <v>16</v>
      </c>
      <c r="AH506" s="8">
        <v>0</v>
      </c>
      <c r="AI506" s="8">
        <v>4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0</v>
      </c>
      <c r="AP506" s="8">
        <v>0</v>
      </c>
      <c r="AQ506" s="145">
        <v>0</v>
      </c>
      <c r="AR506" s="10"/>
    </row>
    <row r="507" spans="1:44" x14ac:dyDescent="0.35">
      <c r="A507" s="171">
        <v>4</v>
      </c>
      <c r="B507" s="228">
        <v>0.54166700000000001</v>
      </c>
      <c r="C507" s="144">
        <v>8</v>
      </c>
      <c r="D507" s="247">
        <v>0</v>
      </c>
      <c r="E507" s="146">
        <v>6</v>
      </c>
      <c r="F507" s="146">
        <v>0</v>
      </c>
      <c r="G507" s="146">
        <v>2</v>
      </c>
      <c r="H507" s="146">
        <v>0</v>
      </c>
      <c r="I507" s="146">
        <v>0</v>
      </c>
      <c r="J507" s="146">
        <v>0</v>
      </c>
      <c r="K507" s="146">
        <v>0</v>
      </c>
      <c r="L507" s="146">
        <v>0</v>
      </c>
      <c r="M507" s="146">
        <v>0</v>
      </c>
      <c r="N507" s="146">
        <v>0</v>
      </c>
      <c r="O507" s="248">
        <v>0</v>
      </c>
      <c r="Q507" s="144">
        <v>5</v>
      </c>
      <c r="R507" s="247">
        <v>0</v>
      </c>
      <c r="S507" s="146">
        <v>4</v>
      </c>
      <c r="T507" s="146">
        <v>0</v>
      </c>
      <c r="U507" s="146">
        <v>1</v>
      </c>
      <c r="V507" s="146">
        <v>0</v>
      </c>
      <c r="W507" s="146">
        <v>0</v>
      </c>
      <c r="X507" s="146">
        <v>0</v>
      </c>
      <c r="Y507" s="146">
        <v>0</v>
      </c>
      <c r="Z507" s="146">
        <v>0</v>
      </c>
      <c r="AA507" s="146">
        <v>0</v>
      </c>
      <c r="AB507" s="146">
        <v>0</v>
      </c>
      <c r="AC507" s="248">
        <v>0</v>
      </c>
      <c r="AE507" s="144">
        <v>13</v>
      </c>
      <c r="AF507" s="8">
        <v>0</v>
      </c>
      <c r="AG507" s="8">
        <v>10</v>
      </c>
      <c r="AH507" s="8">
        <v>0</v>
      </c>
      <c r="AI507" s="8">
        <v>3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145">
        <v>0</v>
      </c>
      <c r="AR507" s="10"/>
    </row>
    <row r="508" spans="1:44" x14ac:dyDescent="0.35">
      <c r="A508" s="171">
        <v>4</v>
      </c>
      <c r="B508" s="228">
        <v>0.55208299999999999</v>
      </c>
      <c r="C508" s="144">
        <v>8</v>
      </c>
      <c r="D508" s="247">
        <v>0</v>
      </c>
      <c r="E508" s="146">
        <v>6</v>
      </c>
      <c r="F508" s="146">
        <v>0</v>
      </c>
      <c r="G508" s="146">
        <v>1</v>
      </c>
      <c r="H508" s="146">
        <v>0</v>
      </c>
      <c r="I508" s="146">
        <v>0</v>
      </c>
      <c r="J508" s="146">
        <v>0</v>
      </c>
      <c r="K508" s="146">
        <v>1</v>
      </c>
      <c r="L508" s="146">
        <v>0</v>
      </c>
      <c r="M508" s="146">
        <v>0</v>
      </c>
      <c r="N508" s="146">
        <v>0</v>
      </c>
      <c r="O508" s="248">
        <v>0</v>
      </c>
      <c r="Q508" s="144">
        <v>5</v>
      </c>
      <c r="R508" s="247">
        <v>0</v>
      </c>
      <c r="S508" s="146">
        <v>4</v>
      </c>
      <c r="T508" s="146">
        <v>0</v>
      </c>
      <c r="U508" s="146">
        <v>0</v>
      </c>
      <c r="V508" s="146">
        <v>0</v>
      </c>
      <c r="W508" s="146">
        <v>0</v>
      </c>
      <c r="X508" s="146">
        <v>1</v>
      </c>
      <c r="Y508" s="146">
        <v>0</v>
      </c>
      <c r="Z508" s="146">
        <v>0</v>
      </c>
      <c r="AA508" s="146">
        <v>0</v>
      </c>
      <c r="AB508" s="146">
        <v>0</v>
      </c>
      <c r="AC508" s="248">
        <v>0</v>
      </c>
      <c r="AE508" s="144">
        <v>13</v>
      </c>
      <c r="AF508" s="8">
        <v>0</v>
      </c>
      <c r="AG508" s="8">
        <v>10</v>
      </c>
      <c r="AH508" s="8">
        <v>0</v>
      </c>
      <c r="AI508" s="8">
        <v>1</v>
      </c>
      <c r="AJ508" s="8">
        <v>0</v>
      </c>
      <c r="AK508" s="8">
        <v>0</v>
      </c>
      <c r="AL508" s="8">
        <v>1</v>
      </c>
      <c r="AM508" s="8">
        <v>1</v>
      </c>
      <c r="AN508" s="8">
        <v>0</v>
      </c>
      <c r="AO508" s="8">
        <v>0</v>
      </c>
      <c r="AP508" s="8">
        <v>0</v>
      </c>
      <c r="AQ508" s="145">
        <v>0</v>
      </c>
      <c r="AR508" s="10"/>
    </row>
    <row r="509" spans="1:44" x14ac:dyDescent="0.35">
      <c r="A509" s="171">
        <v>4</v>
      </c>
      <c r="B509" s="228">
        <v>0.5625</v>
      </c>
      <c r="C509" s="144">
        <v>8</v>
      </c>
      <c r="D509" s="247">
        <v>1</v>
      </c>
      <c r="E509" s="146">
        <v>5</v>
      </c>
      <c r="F509" s="146">
        <v>0</v>
      </c>
      <c r="G509" s="146">
        <v>2</v>
      </c>
      <c r="H509" s="146">
        <v>0</v>
      </c>
      <c r="I509" s="146">
        <v>0</v>
      </c>
      <c r="J509" s="146">
        <v>0</v>
      </c>
      <c r="K509" s="146">
        <v>0</v>
      </c>
      <c r="L509" s="146">
        <v>0</v>
      </c>
      <c r="M509" s="146">
        <v>0</v>
      </c>
      <c r="N509" s="146">
        <v>0</v>
      </c>
      <c r="O509" s="248">
        <v>0</v>
      </c>
      <c r="Q509" s="144">
        <v>5</v>
      </c>
      <c r="R509" s="247">
        <v>1</v>
      </c>
      <c r="S509" s="146">
        <v>4</v>
      </c>
      <c r="T509" s="146">
        <v>0</v>
      </c>
      <c r="U509" s="146">
        <v>0</v>
      </c>
      <c r="V509" s="146">
        <v>0</v>
      </c>
      <c r="W509" s="146">
        <v>0</v>
      </c>
      <c r="X509" s="146">
        <v>0</v>
      </c>
      <c r="Y509" s="146">
        <v>0</v>
      </c>
      <c r="Z509" s="146">
        <v>0</v>
      </c>
      <c r="AA509" s="146">
        <v>0</v>
      </c>
      <c r="AB509" s="146">
        <v>0</v>
      </c>
      <c r="AC509" s="248">
        <v>0</v>
      </c>
      <c r="AE509" s="144">
        <v>13</v>
      </c>
      <c r="AF509" s="8">
        <v>2</v>
      </c>
      <c r="AG509" s="8">
        <v>9</v>
      </c>
      <c r="AH509" s="8">
        <v>0</v>
      </c>
      <c r="AI509" s="8">
        <v>2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</v>
      </c>
      <c r="AQ509" s="145">
        <v>0</v>
      </c>
      <c r="AR509" s="10"/>
    </row>
    <row r="510" spans="1:44" x14ac:dyDescent="0.35">
      <c r="A510" s="171">
        <v>4</v>
      </c>
      <c r="B510" s="228">
        <v>0.57291700000000001</v>
      </c>
      <c r="C510" s="144">
        <v>8</v>
      </c>
      <c r="D510" s="247">
        <v>0</v>
      </c>
      <c r="E510" s="146">
        <v>7</v>
      </c>
      <c r="F510" s="146">
        <v>0</v>
      </c>
      <c r="G510" s="146">
        <v>1</v>
      </c>
      <c r="H510" s="146">
        <v>0</v>
      </c>
      <c r="I510" s="146">
        <v>0</v>
      </c>
      <c r="J510" s="146">
        <v>0</v>
      </c>
      <c r="K510" s="146">
        <v>0</v>
      </c>
      <c r="L510" s="146">
        <v>0</v>
      </c>
      <c r="M510" s="146">
        <v>0</v>
      </c>
      <c r="N510" s="146">
        <v>0</v>
      </c>
      <c r="O510" s="248">
        <v>0</v>
      </c>
      <c r="Q510" s="144">
        <v>6</v>
      </c>
      <c r="R510" s="247">
        <v>1</v>
      </c>
      <c r="S510" s="146">
        <v>5</v>
      </c>
      <c r="T510" s="146">
        <v>0</v>
      </c>
      <c r="U510" s="146">
        <v>0</v>
      </c>
      <c r="V510" s="146">
        <v>0</v>
      </c>
      <c r="W510" s="146">
        <v>0</v>
      </c>
      <c r="X510" s="146">
        <v>0</v>
      </c>
      <c r="Y510" s="146">
        <v>0</v>
      </c>
      <c r="Z510" s="146">
        <v>0</v>
      </c>
      <c r="AA510" s="146">
        <v>0</v>
      </c>
      <c r="AB510" s="146">
        <v>0</v>
      </c>
      <c r="AC510" s="248">
        <v>0</v>
      </c>
      <c r="AE510" s="144">
        <v>14</v>
      </c>
      <c r="AF510" s="8">
        <v>1</v>
      </c>
      <c r="AG510" s="8">
        <v>12</v>
      </c>
      <c r="AH510" s="8">
        <v>0</v>
      </c>
      <c r="AI510" s="8">
        <v>1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145">
        <v>0</v>
      </c>
      <c r="AR510" s="10"/>
    </row>
    <row r="511" spans="1:44" x14ac:dyDescent="0.35">
      <c r="A511" s="171">
        <v>4</v>
      </c>
      <c r="B511" s="228">
        <v>0.58333299999999999</v>
      </c>
      <c r="C511" s="144">
        <v>9</v>
      </c>
      <c r="D511" s="247">
        <v>1</v>
      </c>
      <c r="E511" s="146">
        <v>5</v>
      </c>
      <c r="F511" s="146">
        <v>0</v>
      </c>
      <c r="G511" s="146">
        <v>3</v>
      </c>
      <c r="H511" s="146">
        <v>0</v>
      </c>
      <c r="I511" s="146">
        <v>0</v>
      </c>
      <c r="J511" s="146">
        <v>0</v>
      </c>
      <c r="K511" s="146">
        <v>0</v>
      </c>
      <c r="L511" s="146">
        <v>0</v>
      </c>
      <c r="M511" s="146">
        <v>0</v>
      </c>
      <c r="N511" s="146">
        <v>0</v>
      </c>
      <c r="O511" s="248">
        <v>0</v>
      </c>
      <c r="Q511" s="144">
        <v>4</v>
      </c>
      <c r="R511" s="247">
        <v>0</v>
      </c>
      <c r="S511" s="146">
        <v>4</v>
      </c>
      <c r="T511" s="146">
        <v>0</v>
      </c>
      <c r="U511" s="146">
        <v>0</v>
      </c>
      <c r="V511" s="146">
        <v>0</v>
      </c>
      <c r="W511" s="146">
        <v>0</v>
      </c>
      <c r="X511" s="146">
        <v>0</v>
      </c>
      <c r="Y511" s="146">
        <v>0</v>
      </c>
      <c r="Z511" s="146">
        <v>0</v>
      </c>
      <c r="AA511" s="146">
        <v>0</v>
      </c>
      <c r="AB511" s="146">
        <v>0</v>
      </c>
      <c r="AC511" s="248">
        <v>0</v>
      </c>
      <c r="AE511" s="144">
        <v>13</v>
      </c>
      <c r="AF511" s="8">
        <v>1</v>
      </c>
      <c r="AG511" s="8">
        <v>9</v>
      </c>
      <c r="AH511" s="8">
        <v>0</v>
      </c>
      <c r="AI511" s="8">
        <v>3</v>
      </c>
      <c r="AJ511" s="8">
        <v>0</v>
      </c>
      <c r="AK511" s="8">
        <v>0</v>
      </c>
      <c r="AL511" s="8">
        <v>0</v>
      </c>
      <c r="AM511" s="8">
        <v>0</v>
      </c>
      <c r="AN511" s="8">
        <v>0</v>
      </c>
      <c r="AO511" s="8">
        <v>0</v>
      </c>
      <c r="AP511" s="8">
        <v>0</v>
      </c>
      <c r="AQ511" s="145">
        <v>0</v>
      </c>
      <c r="AR511" s="10"/>
    </row>
    <row r="512" spans="1:44" x14ac:dyDescent="0.35">
      <c r="A512" s="171">
        <v>4</v>
      </c>
      <c r="B512" s="228">
        <v>0.59375</v>
      </c>
      <c r="C512" s="144">
        <v>5</v>
      </c>
      <c r="D512" s="247">
        <v>0</v>
      </c>
      <c r="E512" s="146">
        <v>4</v>
      </c>
      <c r="F512" s="146">
        <v>0</v>
      </c>
      <c r="G512" s="146">
        <v>1</v>
      </c>
      <c r="H512" s="146">
        <v>0</v>
      </c>
      <c r="I512" s="146">
        <v>0</v>
      </c>
      <c r="J512" s="146">
        <v>0</v>
      </c>
      <c r="K512" s="146">
        <v>0</v>
      </c>
      <c r="L512" s="146">
        <v>0</v>
      </c>
      <c r="M512" s="146">
        <v>0</v>
      </c>
      <c r="N512" s="146">
        <v>0</v>
      </c>
      <c r="O512" s="248">
        <v>0</v>
      </c>
      <c r="Q512" s="144">
        <v>6</v>
      </c>
      <c r="R512" s="247">
        <v>0</v>
      </c>
      <c r="S512" s="146">
        <v>6</v>
      </c>
      <c r="T512" s="146">
        <v>0</v>
      </c>
      <c r="U512" s="146">
        <v>0</v>
      </c>
      <c r="V512" s="146">
        <v>0</v>
      </c>
      <c r="W512" s="146">
        <v>0</v>
      </c>
      <c r="X512" s="146">
        <v>0</v>
      </c>
      <c r="Y512" s="146">
        <v>0</v>
      </c>
      <c r="Z512" s="146">
        <v>0</v>
      </c>
      <c r="AA512" s="146">
        <v>0</v>
      </c>
      <c r="AB512" s="146">
        <v>0</v>
      </c>
      <c r="AC512" s="248">
        <v>0</v>
      </c>
      <c r="AE512" s="144">
        <v>11</v>
      </c>
      <c r="AF512" s="8">
        <v>0</v>
      </c>
      <c r="AG512" s="8">
        <v>10</v>
      </c>
      <c r="AH512" s="8">
        <v>0</v>
      </c>
      <c r="AI512" s="8">
        <v>1</v>
      </c>
      <c r="AJ512" s="8">
        <v>0</v>
      </c>
      <c r="AK512" s="8">
        <v>0</v>
      </c>
      <c r="AL512" s="8">
        <v>0</v>
      </c>
      <c r="AM512" s="8">
        <v>0</v>
      </c>
      <c r="AN512" s="8">
        <v>0</v>
      </c>
      <c r="AO512" s="8">
        <v>0</v>
      </c>
      <c r="AP512" s="8">
        <v>0</v>
      </c>
      <c r="AQ512" s="145">
        <v>0</v>
      </c>
      <c r="AR512" s="10"/>
    </row>
    <row r="513" spans="1:44" x14ac:dyDescent="0.35">
      <c r="A513" s="171">
        <v>4</v>
      </c>
      <c r="B513" s="228">
        <v>0.60416700000000001</v>
      </c>
      <c r="C513" s="144">
        <v>3</v>
      </c>
      <c r="D513" s="247">
        <v>0</v>
      </c>
      <c r="E513" s="146">
        <v>3</v>
      </c>
      <c r="F513" s="146">
        <v>0</v>
      </c>
      <c r="G513" s="146">
        <v>0</v>
      </c>
      <c r="H513" s="146">
        <v>0</v>
      </c>
      <c r="I513" s="146">
        <v>0</v>
      </c>
      <c r="J513" s="146">
        <v>0</v>
      </c>
      <c r="K513" s="146">
        <v>0</v>
      </c>
      <c r="L513" s="146">
        <v>0</v>
      </c>
      <c r="M513" s="146">
        <v>0</v>
      </c>
      <c r="N513" s="146">
        <v>0</v>
      </c>
      <c r="O513" s="248">
        <v>0</v>
      </c>
      <c r="Q513" s="144">
        <v>4</v>
      </c>
      <c r="R513" s="247">
        <v>0</v>
      </c>
      <c r="S513" s="146">
        <v>4</v>
      </c>
      <c r="T513" s="146">
        <v>0</v>
      </c>
      <c r="U513" s="146">
        <v>0</v>
      </c>
      <c r="V513" s="146">
        <v>0</v>
      </c>
      <c r="W513" s="146">
        <v>0</v>
      </c>
      <c r="X513" s="146">
        <v>0</v>
      </c>
      <c r="Y513" s="146">
        <v>0</v>
      </c>
      <c r="Z513" s="146">
        <v>0</v>
      </c>
      <c r="AA513" s="146">
        <v>0</v>
      </c>
      <c r="AB513" s="146">
        <v>0</v>
      </c>
      <c r="AC513" s="248">
        <v>0</v>
      </c>
      <c r="AE513" s="144">
        <v>7</v>
      </c>
      <c r="AF513" s="8">
        <v>0</v>
      </c>
      <c r="AG513" s="8">
        <v>7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8">
        <v>0</v>
      </c>
      <c r="AO513" s="8">
        <v>0</v>
      </c>
      <c r="AP513" s="8">
        <v>0</v>
      </c>
      <c r="AQ513" s="145">
        <v>0</v>
      </c>
      <c r="AR513" s="10"/>
    </row>
    <row r="514" spans="1:44" x14ac:dyDescent="0.35">
      <c r="A514" s="171">
        <v>4</v>
      </c>
      <c r="B514" s="228">
        <v>0.61458299999999999</v>
      </c>
      <c r="C514" s="144">
        <v>3</v>
      </c>
      <c r="D514" s="247">
        <v>0</v>
      </c>
      <c r="E514" s="146">
        <v>2</v>
      </c>
      <c r="F514" s="146">
        <v>0</v>
      </c>
      <c r="G514" s="146">
        <v>1</v>
      </c>
      <c r="H514" s="146">
        <v>0</v>
      </c>
      <c r="I514" s="146">
        <v>0</v>
      </c>
      <c r="J514" s="146">
        <v>0</v>
      </c>
      <c r="K514" s="146">
        <v>0</v>
      </c>
      <c r="L514" s="146">
        <v>0</v>
      </c>
      <c r="M514" s="146">
        <v>0</v>
      </c>
      <c r="N514" s="146">
        <v>0</v>
      </c>
      <c r="O514" s="248">
        <v>0</v>
      </c>
      <c r="Q514" s="144">
        <v>5</v>
      </c>
      <c r="R514" s="247">
        <v>1</v>
      </c>
      <c r="S514" s="146">
        <v>3</v>
      </c>
      <c r="T514" s="146">
        <v>0</v>
      </c>
      <c r="U514" s="146">
        <v>1</v>
      </c>
      <c r="V514" s="146">
        <v>0</v>
      </c>
      <c r="W514" s="146">
        <v>0</v>
      </c>
      <c r="X514" s="146">
        <v>0</v>
      </c>
      <c r="Y514" s="146">
        <v>0</v>
      </c>
      <c r="Z514" s="146">
        <v>0</v>
      </c>
      <c r="AA514" s="146">
        <v>0</v>
      </c>
      <c r="AB514" s="146">
        <v>0</v>
      </c>
      <c r="AC514" s="248">
        <v>0</v>
      </c>
      <c r="AE514" s="144">
        <v>8</v>
      </c>
      <c r="AF514" s="8">
        <v>1</v>
      </c>
      <c r="AG514" s="8">
        <v>5</v>
      </c>
      <c r="AH514" s="8">
        <v>0</v>
      </c>
      <c r="AI514" s="8">
        <v>2</v>
      </c>
      <c r="AJ514" s="8">
        <v>0</v>
      </c>
      <c r="AK514" s="8">
        <v>0</v>
      </c>
      <c r="AL514" s="8">
        <v>0</v>
      </c>
      <c r="AM514" s="8">
        <v>0</v>
      </c>
      <c r="AN514" s="8">
        <v>0</v>
      </c>
      <c r="AO514" s="8">
        <v>0</v>
      </c>
      <c r="AP514" s="8">
        <v>0</v>
      </c>
      <c r="AQ514" s="145">
        <v>0</v>
      </c>
      <c r="AR514" s="10"/>
    </row>
    <row r="515" spans="1:44" x14ac:dyDescent="0.35">
      <c r="A515" s="171">
        <v>4</v>
      </c>
      <c r="B515" s="228">
        <v>0.625</v>
      </c>
      <c r="C515" s="144">
        <v>10</v>
      </c>
      <c r="D515" s="247">
        <v>0</v>
      </c>
      <c r="E515" s="146">
        <v>6</v>
      </c>
      <c r="F515" s="146">
        <v>0</v>
      </c>
      <c r="G515" s="146">
        <v>2</v>
      </c>
      <c r="H515" s="146">
        <v>0</v>
      </c>
      <c r="I515" s="146">
        <v>1</v>
      </c>
      <c r="J515" s="146">
        <v>0</v>
      </c>
      <c r="K515" s="146">
        <v>0</v>
      </c>
      <c r="L515" s="146">
        <v>1</v>
      </c>
      <c r="M515" s="146">
        <v>0</v>
      </c>
      <c r="N515" s="146">
        <v>0</v>
      </c>
      <c r="O515" s="248">
        <v>0</v>
      </c>
      <c r="Q515" s="144">
        <v>17</v>
      </c>
      <c r="R515" s="247">
        <v>0</v>
      </c>
      <c r="S515" s="146">
        <v>16</v>
      </c>
      <c r="T515" s="146">
        <v>0</v>
      </c>
      <c r="U515" s="146">
        <v>0</v>
      </c>
      <c r="V515" s="146">
        <v>0</v>
      </c>
      <c r="W515" s="146">
        <v>0</v>
      </c>
      <c r="X515" s="146">
        <v>0</v>
      </c>
      <c r="Y515" s="146">
        <v>1</v>
      </c>
      <c r="Z515" s="146">
        <v>0</v>
      </c>
      <c r="AA515" s="146">
        <v>0</v>
      </c>
      <c r="AB515" s="146">
        <v>0</v>
      </c>
      <c r="AC515" s="248">
        <v>0</v>
      </c>
      <c r="AE515" s="144">
        <v>27</v>
      </c>
      <c r="AF515" s="8">
        <v>0</v>
      </c>
      <c r="AG515" s="8">
        <v>22</v>
      </c>
      <c r="AH515" s="8">
        <v>0</v>
      </c>
      <c r="AI515" s="8">
        <v>2</v>
      </c>
      <c r="AJ515" s="8">
        <v>0</v>
      </c>
      <c r="AK515" s="8">
        <v>1</v>
      </c>
      <c r="AL515" s="8">
        <v>0</v>
      </c>
      <c r="AM515" s="8">
        <v>1</v>
      </c>
      <c r="AN515" s="8">
        <v>1</v>
      </c>
      <c r="AO515" s="8">
        <v>0</v>
      </c>
      <c r="AP515" s="8">
        <v>0</v>
      </c>
      <c r="AQ515" s="145">
        <v>0</v>
      </c>
      <c r="AR515" s="10"/>
    </row>
    <row r="516" spans="1:44" x14ac:dyDescent="0.35">
      <c r="A516" s="171">
        <v>4</v>
      </c>
      <c r="B516" s="228">
        <v>0.63541700000000001</v>
      </c>
      <c r="C516" s="144">
        <v>14</v>
      </c>
      <c r="D516" s="247">
        <v>0</v>
      </c>
      <c r="E516" s="146">
        <v>10</v>
      </c>
      <c r="F516" s="146">
        <v>0</v>
      </c>
      <c r="G516" s="146">
        <v>3</v>
      </c>
      <c r="H516" s="146">
        <v>0</v>
      </c>
      <c r="I516" s="146">
        <v>0</v>
      </c>
      <c r="J516" s="146">
        <v>0</v>
      </c>
      <c r="K516" s="146">
        <v>1</v>
      </c>
      <c r="L516" s="146">
        <v>0</v>
      </c>
      <c r="M516" s="146">
        <v>0</v>
      </c>
      <c r="N516" s="146">
        <v>0</v>
      </c>
      <c r="O516" s="248">
        <v>0</v>
      </c>
      <c r="Q516" s="144">
        <v>7</v>
      </c>
      <c r="R516" s="247">
        <v>0</v>
      </c>
      <c r="S516" s="146">
        <v>4</v>
      </c>
      <c r="T516" s="146">
        <v>0</v>
      </c>
      <c r="U516" s="146">
        <v>2</v>
      </c>
      <c r="V516" s="146">
        <v>0</v>
      </c>
      <c r="W516" s="146">
        <v>1</v>
      </c>
      <c r="X516" s="146">
        <v>0</v>
      </c>
      <c r="Y516" s="146">
        <v>0</v>
      </c>
      <c r="Z516" s="146">
        <v>0</v>
      </c>
      <c r="AA516" s="146">
        <v>0</v>
      </c>
      <c r="AB516" s="146">
        <v>0</v>
      </c>
      <c r="AC516" s="248">
        <v>0</v>
      </c>
      <c r="AE516" s="144">
        <v>21</v>
      </c>
      <c r="AF516" s="8">
        <v>0</v>
      </c>
      <c r="AG516" s="8">
        <v>14</v>
      </c>
      <c r="AH516" s="8">
        <v>0</v>
      </c>
      <c r="AI516" s="8">
        <v>5</v>
      </c>
      <c r="AJ516" s="8">
        <v>0</v>
      </c>
      <c r="AK516" s="8">
        <v>1</v>
      </c>
      <c r="AL516" s="8">
        <v>0</v>
      </c>
      <c r="AM516" s="8">
        <v>1</v>
      </c>
      <c r="AN516" s="8">
        <v>0</v>
      </c>
      <c r="AO516" s="8">
        <v>0</v>
      </c>
      <c r="AP516" s="8">
        <v>0</v>
      </c>
      <c r="AQ516" s="145">
        <v>0</v>
      </c>
      <c r="AR516" s="10"/>
    </row>
    <row r="517" spans="1:44" x14ac:dyDescent="0.35">
      <c r="A517" s="171">
        <v>4</v>
      </c>
      <c r="B517" s="228">
        <v>0.64583299999999999</v>
      </c>
      <c r="C517" s="144">
        <v>12</v>
      </c>
      <c r="D517" s="247">
        <v>0</v>
      </c>
      <c r="E517" s="146">
        <v>9</v>
      </c>
      <c r="F517" s="146">
        <v>0</v>
      </c>
      <c r="G517" s="146">
        <v>3</v>
      </c>
      <c r="H517" s="146">
        <v>0</v>
      </c>
      <c r="I517" s="146">
        <v>0</v>
      </c>
      <c r="J517" s="146">
        <v>0</v>
      </c>
      <c r="K517" s="146">
        <v>0</v>
      </c>
      <c r="L517" s="146">
        <v>0</v>
      </c>
      <c r="M517" s="146">
        <v>0</v>
      </c>
      <c r="N517" s="146">
        <v>0</v>
      </c>
      <c r="O517" s="248">
        <v>0</v>
      </c>
      <c r="Q517" s="144">
        <v>10</v>
      </c>
      <c r="R517" s="247">
        <v>0</v>
      </c>
      <c r="S517" s="146">
        <v>10</v>
      </c>
      <c r="T517" s="146">
        <v>0</v>
      </c>
      <c r="U517" s="146">
        <v>0</v>
      </c>
      <c r="V517" s="146">
        <v>0</v>
      </c>
      <c r="W517" s="146">
        <v>0</v>
      </c>
      <c r="X517" s="146">
        <v>0</v>
      </c>
      <c r="Y517" s="146">
        <v>0</v>
      </c>
      <c r="Z517" s="146">
        <v>0</v>
      </c>
      <c r="AA517" s="146">
        <v>0</v>
      </c>
      <c r="AB517" s="146">
        <v>0</v>
      </c>
      <c r="AC517" s="248">
        <v>0</v>
      </c>
      <c r="AE517" s="144">
        <v>22</v>
      </c>
      <c r="AF517" s="8">
        <v>0</v>
      </c>
      <c r="AG517" s="8">
        <v>19</v>
      </c>
      <c r="AH517" s="8">
        <v>0</v>
      </c>
      <c r="AI517" s="8">
        <v>3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145">
        <v>0</v>
      </c>
      <c r="AR517" s="10"/>
    </row>
    <row r="518" spans="1:44" x14ac:dyDescent="0.35">
      <c r="A518" s="171">
        <v>4</v>
      </c>
      <c r="B518" s="228">
        <v>0.65625</v>
      </c>
      <c r="C518" s="144">
        <v>8</v>
      </c>
      <c r="D518" s="247">
        <v>1</v>
      </c>
      <c r="E518" s="146">
        <v>3</v>
      </c>
      <c r="F518" s="146">
        <v>0</v>
      </c>
      <c r="G518" s="146">
        <v>4</v>
      </c>
      <c r="H518" s="146">
        <v>0</v>
      </c>
      <c r="I518" s="146">
        <v>0</v>
      </c>
      <c r="J518" s="146">
        <v>0</v>
      </c>
      <c r="K518" s="146">
        <v>0</v>
      </c>
      <c r="L518" s="146">
        <v>0</v>
      </c>
      <c r="M518" s="146">
        <v>0</v>
      </c>
      <c r="N518" s="146">
        <v>0</v>
      </c>
      <c r="O518" s="248">
        <v>0</v>
      </c>
      <c r="Q518" s="144">
        <v>7</v>
      </c>
      <c r="R518" s="247">
        <v>0</v>
      </c>
      <c r="S518" s="146">
        <v>6</v>
      </c>
      <c r="T518" s="146">
        <v>0</v>
      </c>
      <c r="U518" s="146">
        <v>1</v>
      </c>
      <c r="V518" s="146">
        <v>0</v>
      </c>
      <c r="W518" s="146">
        <v>0</v>
      </c>
      <c r="X518" s="146">
        <v>0</v>
      </c>
      <c r="Y518" s="146">
        <v>0</v>
      </c>
      <c r="Z518" s="146">
        <v>0</v>
      </c>
      <c r="AA518" s="146">
        <v>0</v>
      </c>
      <c r="AB518" s="146">
        <v>0</v>
      </c>
      <c r="AC518" s="248">
        <v>0</v>
      </c>
      <c r="AE518" s="144">
        <v>15</v>
      </c>
      <c r="AF518" s="8">
        <v>1</v>
      </c>
      <c r="AG518" s="8">
        <v>9</v>
      </c>
      <c r="AH518" s="8">
        <v>0</v>
      </c>
      <c r="AI518" s="8">
        <v>5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145">
        <v>0</v>
      </c>
      <c r="AR518" s="10"/>
    </row>
    <row r="519" spans="1:44" x14ac:dyDescent="0.35">
      <c r="A519" s="171">
        <v>4</v>
      </c>
      <c r="B519" s="228">
        <v>0.66666700000000001</v>
      </c>
      <c r="C519" s="144">
        <v>11</v>
      </c>
      <c r="D519" s="247">
        <v>0</v>
      </c>
      <c r="E519" s="146">
        <v>8</v>
      </c>
      <c r="F519" s="146">
        <v>0</v>
      </c>
      <c r="G519" s="146">
        <v>2</v>
      </c>
      <c r="H519" s="146">
        <v>0</v>
      </c>
      <c r="I519" s="146">
        <v>0</v>
      </c>
      <c r="J519" s="146">
        <v>0</v>
      </c>
      <c r="K519" s="146">
        <v>1</v>
      </c>
      <c r="L519" s="146">
        <v>0</v>
      </c>
      <c r="M519" s="146">
        <v>0</v>
      </c>
      <c r="N519" s="146">
        <v>0</v>
      </c>
      <c r="O519" s="248">
        <v>0</v>
      </c>
      <c r="Q519" s="144">
        <v>8</v>
      </c>
      <c r="R519" s="247">
        <v>0</v>
      </c>
      <c r="S519" s="146">
        <v>7</v>
      </c>
      <c r="T519" s="146">
        <v>1</v>
      </c>
      <c r="U519" s="146">
        <v>0</v>
      </c>
      <c r="V519" s="146">
        <v>0</v>
      </c>
      <c r="W519" s="146">
        <v>0</v>
      </c>
      <c r="X519" s="146">
        <v>0</v>
      </c>
      <c r="Y519" s="146">
        <v>0</v>
      </c>
      <c r="Z519" s="146">
        <v>0</v>
      </c>
      <c r="AA519" s="146">
        <v>0</v>
      </c>
      <c r="AB519" s="146">
        <v>0</v>
      </c>
      <c r="AC519" s="248">
        <v>0</v>
      </c>
      <c r="AE519" s="144">
        <v>19</v>
      </c>
      <c r="AF519" s="8">
        <v>0</v>
      </c>
      <c r="AG519" s="8">
        <v>15</v>
      </c>
      <c r="AH519" s="8">
        <v>1</v>
      </c>
      <c r="AI519" s="8">
        <v>2</v>
      </c>
      <c r="AJ519" s="8">
        <v>0</v>
      </c>
      <c r="AK519" s="8">
        <v>0</v>
      </c>
      <c r="AL519" s="8">
        <v>0</v>
      </c>
      <c r="AM519" s="8">
        <v>1</v>
      </c>
      <c r="AN519" s="8">
        <v>0</v>
      </c>
      <c r="AO519" s="8">
        <v>0</v>
      </c>
      <c r="AP519" s="8">
        <v>0</v>
      </c>
      <c r="AQ519" s="145">
        <v>0</v>
      </c>
      <c r="AR519" s="10"/>
    </row>
    <row r="520" spans="1:44" x14ac:dyDescent="0.35">
      <c r="A520" s="171">
        <v>4</v>
      </c>
      <c r="B520" s="228">
        <v>0.67708299999999999</v>
      </c>
      <c r="C520" s="144">
        <v>12</v>
      </c>
      <c r="D520" s="247">
        <v>0</v>
      </c>
      <c r="E520" s="146">
        <v>7</v>
      </c>
      <c r="F520" s="146">
        <v>0</v>
      </c>
      <c r="G520" s="146">
        <v>5</v>
      </c>
      <c r="H520" s="146">
        <v>0</v>
      </c>
      <c r="I520" s="146">
        <v>0</v>
      </c>
      <c r="J520" s="146">
        <v>0</v>
      </c>
      <c r="K520" s="146">
        <v>0</v>
      </c>
      <c r="L520" s="146">
        <v>0</v>
      </c>
      <c r="M520" s="146">
        <v>0</v>
      </c>
      <c r="N520" s="146">
        <v>0</v>
      </c>
      <c r="O520" s="248">
        <v>0</v>
      </c>
      <c r="Q520" s="144">
        <v>7</v>
      </c>
      <c r="R520" s="247">
        <v>0</v>
      </c>
      <c r="S520" s="146">
        <v>3</v>
      </c>
      <c r="T520" s="146">
        <v>0</v>
      </c>
      <c r="U520" s="146">
        <v>3</v>
      </c>
      <c r="V520" s="146">
        <v>0</v>
      </c>
      <c r="W520" s="146">
        <v>0</v>
      </c>
      <c r="X520" s="146">
        <v>1</v>
      </c>
      <c r="Y520" s="146">
        <v>0</v>
      </c>
      <c r="Z520" s="146">
        <v>0</v>
      </c>
      <c r="AA520" s="146">
        <v>0</v>
      </c>
      <c r="AB520" s="146">
        <v>0</v>
      </c>
      <c r="AC520" s="248">
        <v>0</v>
      </c>
      <c r="AE520" s="144">
        <v>19</v>
      </c>
      <c r="AF520" s="8">
        <v>0</v>
      </c>
      <c r="AG520" s="8">
        <v>10</v>
      </c>
      <c r="AH520" s="8">
        <v>0</v>
      </c>
      <c r="AI520" s="8">
        <v>8</v>
      </c>
      <c r="AJ520" s="8">
        <v>0</v>
      </c>
      <c r="AK520" s="8">
        <v>0</v>
      </c>
      <c r="AL520" s="8">
        <v>1</v>
      </c>
      <c r="AM520" s="8">
        <v>0</v>
      </c>
      <c r="AN520" s="8">
        <v>0</v>
      </c>
      <c r="AO520" s="8">
        <v>0</v>
      </c>
      <c r="AP520" s="8">
        <v>0</v>
      </c>
      <c r="AQ520" s="145">
        <v>0</v>
      </c>
      <c r="AR520" s="10"/>
    </row>
    <row r="521" spans="1:44" x14ac:dyDescent="0.35">
      <c r="A521" s="171">
        <v>4</v>
      </c>
      <c r="B521" s="228">
        <v>0.6875</v>
      </c>
      <c r="C521" s="144">
        <v>8</v>
      </c>
      <c r="D521" s="247">
        <v>0</v>
      </c>
      <c r="E521" s="146">
        <v>5</v>
      </c>
      <c r="F521" s="146">
        <v>1</v>
      </c>
      <c r="G521" s="146">
        <v>2</v>
      </c>
      <c r="H521" s="146">
        <v>0</v>
      </c>
      <c r="I521" s="146">
        <v>0</v>
      </c>
      <c r="J521" s="146">
        <v>0</v>
      </c>
      <c r="K521" s="146">
        <v>0</v>
      </c>
      <c r="L521" s="146">
        <v>0</v>
      </c>
      <c r="M521" s="146">
        <v>0</v>
      </c>
      <c r="N521" s="146">
        <v>0</v>
      </c>
      <c r="O521" s="248">
        <v>0</v>
      </c>
      <c r="Q521" s="144">
        <v>8</v>
      </c>
      <c r="R521" s="247">
        <v>0</v>
      </c>
      <c r="S521" s="146">
        <v>7</v>
      </c>
      <c r="T521" s="146">
        <v>0</v>
      </c>
      <c r="U521" s="146">
        <v>1</v>
      </c>
      <c r="V521" s="146">
        <v>0</v>
      </c>
      <c r="W521" s="146">
        <v>0</v>
      </c>
      <c r="X521" s="146">
        <v>0</v>
      </c>
      <c r="Y521" s="146">
        <v>0</v>
      </c>
      <c r="Z521" s="146">
        <v>0</v>
      </c>
      <c r="AA521" s="146">
        <v>0</v>
      </c>
      <c r="AB521" s="146">
        <v>0</v>
      </c>
      <c r="AC521" s="248">
        <v>0</v>
      </c>
      <c r="AE521" s="144">
        <v>16</v>
      </c>
      <c r="AF521" s="8">
        <v>0</v>
      </c>
      <c r="AG521" s="8">
        <v>12</v>
      </c>
      <c r="AH521" s="8">
        <v>1</v>
      </c>
      <c r="AI521" s="8">
        <v>3</v>
      </c>
      <c r="AJ521" s="8">
        <v>0</v>
      </c>
      <c r="AK521" s="8">
        <v>0</v>
      </c>
      <c r="AL521" s="8">
        <v>0</v>
      </c>
      <c r="AM521" s="8">
        <v>0</v>
      </c>
      <c r="AN521" s="8">
        <v>0</v>
      </c>
      <c r="AO521" s="8">
        <v>0</v>
      </c>
      <c r="AP521" s="8">
        <v>0</v>
      </c>
      <c r="AQ521" s="145">
        <v>0</v>
      </c>
      <c r="AR521" s="10"/>
    </row>
    <row r="522" spans="1:44" x14ac:dyDescent="0.35">
      <c r="A522" s="171">
        <v>4</v>
      </c>
      <c r="B522" s="228">
        <v>0.69791700000000001</v>
      </c>
      <c r="C522" s="144">
        <v>6</v>
      </c>
      <c r="D522" s="247">
        <v>0</v>
      </c>
      <c r="E522" s="146">
        <v>6</v>
      </c>
      <c r="F522" s="146">
        <v>0</v>
      </c>
      <c r="G522" s="146">
        <v>0</v>
      </c>
      <c r="H522" s="146">
        <v>0</v>
      </c>
      <c r="I522" s="146">
        <v>0</v>
      </c>
      <c r="J522" s="146">
        <v>0</v>
      </c>
      <c r="K522" s="146">
        <v>0</v>
      </c>
      <c r="L522" s="146">
        <v>0</v>
      </c>
      <c r="M522" s="146">
        <v>0</v>
      </c>
      <c r="N522" s="146">
        <v>0</v>
      </c>
      <c r="O522" s="248">
        <v>0</v>
      </c>
      <c r="Q522" s="144">
        <v>13</v>
      </c>
      <c r="R522" s="247">
        <v>0</v>
      </c>
      <c r="S522" s="146">
        <v>13</v>
      </c>
      <c r="T522" s="146">
        <v>0</v>
      </c>
      <c r="U522" s="146">
        <v>0</v>
      </c>
      <c r="V522" s="146">
        <v>0</v>
      </c>
      <c r="W522" s="146">
        <v>0</v>
      </c>
      <c r="X522" s="146">
        <v>0</v>
      </c>
      <c r="Y522" s="146">
        <v>0</v>
      </c>
      <c r="Z522" s="146">
        <v>0</v>
      </c>
      <c r="AA522" s="146">
        <v>0</v>
      </c>
      <c r="AB522" s="146">
        <v>0</v>
      </c>
      <c r="AC522" s="248">
        <v>0</v>
      </c>
      <c r="AE522" s="144">
        <v>19</v>
      </c>
      <c r="AF522" s="8">
        <v>0</v>
      </c>
      <c r="AG522" s="8">
        <v>19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8">
        <v>0</v>
      </c>
      <c r="AO522" s="8">
        <v>0</v>
      </c>
      <c r="AP522" s="8">
        <v>0</v>
      </c>
      <c r="AQ522" s="145">
        <v>0</v>
      </c>
      <c r="AR522" s="10"/>
    </row>
    <row r="523" spans="1:44" x14ac:dyDescent="0.35">
      <c r="A523" s="171">
        <v>4</v>
      </c>
      <c r="B523" s="228">
        <v>0.70833299999999999</v>
      </c>
      <c r="C523" s="144">
        <v>6</v>
      </c>
      <c r="D523" s="247">
        <v>0</v>
      </c>
      <c r="E523" s="146">
        <v>2</v>
      </c>
      <c r="F523" s="146">
        <v>0</v>
      </c>
      <c r="G523" s="146">
        <v>4</v>
      </c>
      <c r="H523" s="146">
        <v>0</v>
      </c>
      <c r="I523" s="146">
        <v>0</v>
      </c>
      <c r="J523" s="146">
        <v>0</v>
      </c>
      <c r="K523" s="146">
        <v>0</v>
      </c>
      <c r="L523" s="146">
        <v>0</v>
      </c>
      <c r="M523" s="146">
        <v>0</v>
      </c>
      <c r="N523" s="146">
        <v>0</v>
      </c>
      <c r="O523" s="248">
        <v>0</v>
      </c>
      <c r="Q523" s="144">
        <v>3</v>
      </c>
      <c r="R523" s="247">
        <v>0</v>
      </c>
      <c r="S523" s="146">
        <v>3</v>
      </c>
      <c r="T523" s="146">
        <v>0</v>
      </c>
      <c r="U523" s="146">
        <v>0</v>
      </c>
      <c r="V523" s="146">
        <v>0</v>
      </c>
      <c r="W523" s="146">
        <v>0</v>
      </c>
      <c r="X523" s="146">
        <v>0</v>
      </c>
      <c r="Y523" s="146">
        <v>0</v>
      </c>
      <c r="Z523" s="146">
        <v>0</v>
      </c>
      <c r="AA523" s="146">
        <v>0</v>
      </c>
      <c r="AB523" s="146">
        <v>0</v>
      </c>
      <c r="AC523" s="248">
        <v>0</v>
      </c>
      <c r="AE523" s="144">
        <v>9</v>
      </c>
      <c r="AF523" s="8">
        <v>0</v>
      </c>
      <c r="AG523" s="8">
        <v>5</v>
      </c>
      <c r="AH523" s="8">
        <v>0</v>
      </c>
      <c r="AI523" s="8">
        <v>4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145">
        <v>0</v>
      </c>
      <c r="AR523" s="10"/>
    </row>
    <row r="524" spans="1:44" x14ac:dyDescent="0.35">
      <c r="A524" s="171">
        <v>4</v>
      </c>
      <c r="B524" s="228">
        <v>0.71875</v>
      </c>
      <c r="C524" s="144">
        <v>9</v>
      </c>
      <c r="D524" s="247">
        <v>0</v>
      </c>
      <c r="E524" s="146">
        <v>7</v>
      </c>
      <c r="F524" s="146">
        <v>0</v>
      </c>
      <c r="G524" s="146">
        <v>2</v>
      </c>
      <c r="H524" s="146">
        <v>0</v>
      </c>
      <c r="I524" s="146">
        <v>0</v>
      </c>
      <c r="J524" s="146">
        <v>0</v>
      </c>
      <c r="K524" s="146">
        <v>0</v>
      </c>
      <c r="L524" s="146">
        <v>0</v>
      </c>
      <c r="M524" s="146">
        <v>0</v>
      </c>
      <c r="N524" s="146">
        <v>0</v>
      </c>
      <c r="O524" s="248">
        <v>0</v>
      </c>
      <c r="Q524" s="144">
        <v>8</v>
      </c>
      <c r="R524" s="247">
        <v>0</v>
      </c>
      <c r="S524" s="146">
        <v>7</v>
      </c>
      <c r="T524" s="146">
        <v>0</v>
      </c>
      <c r="U524" s="146">
        <v>1</v>
      </c>
      <c r="V524" s="146">
        <v>0</v>
      </c>
      <c r="W524" s="146">
        <v>0</v>
      </c>
      <c r="X524" s="146">
        <v>0</v>
      </c>
      <c r="Y524" s="146">
        <v>0</v>
      </c>
      <c r="Z524" s="146">
        <v>0</v>
      </c>
      <c r="AA524" s="146">
        <v>0</v>
      </c>
      <c r="AB524" s="146">
        <v>0</v>
      </c>
      <c r="AC524" s="248">
        <v>0</v>
      </c>
      <c r="AE524" s="144">
        <v>17</v>
      </c>
      <c r="AF524" s="8">
        <v>0</v>
      </c>
      <c r="AG524" s="8">
        <v>14</v>
      </c>
      <c r="AH524" s="8">
        <v>0</v>
      </c>
      <c r="AI524" s="8">
        <v>3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145">
        <v>0</v>
      </c>
      <c r="AR524" s="10"/>
    </row>
    <row r="525" spans="1:44" x14ac:dyDescent="0.35">
      <c r="A525" s="171">
        <v>4</v>
      </c>
      <c r="B525" s="228">
        <v>0.72916700000000001</v>
      </c>
      <c r="C525" s="144">
        <v>1</v>
      </c>
      <c r="D525" s="247">
        <v>0</v>
      </c>
      <c r="E525" s="146">
        <v>1</v>
      </c>
      <c r="F525" s="146">
        <v>0</v>
      </c>
      <c r="G525" s="146">
        <v>0</v>
      </c>
      <c r="H525" s="146">
        <v>0</v>
      </c>
      <c r="I525" s="146">
        <v>0</v>
      </c>
      <c r="J525" s="146">
        <v>0</v>
      </c>
      <c r="K525" s="146">
        <v>0</v>
      </c>
      <c r="L525" s="146">
        <v>0</v>
      </c>
      <c r="M525" s="146">
        <v>0</v>
      </c>
      <c r="N525" s="146">
        <v>0</v>
      </c>
      <c r="O525" s="248">
        <v>0</v>
      </c>
      <c r="Q525" s="144">
        <v>2</v>
      </c>
      <c r="R525" s="247">
        <v>0</v>
      </c>
      <c r="S525" s="146">
        <v>2</v>
      </c>
      <c r="T525" s="146">
        <v>0</v>
      </c>
      <c r="U525" s="146">
        <v>0</v>
      </c>
      <c r="V525" s="146">
        <v>0</v>
      </c>
      <c r="W525" s="146">
        <v>0</v>
      </c>
      <c r="X525" s="146">
        <v>0</v>
      </c>
      <c r="Y525" s="146">
        <v>0</v>
      </c>
      <c r="Z525" s="146">
        <v>0</v>
      </c>
      <c r="AA525" s="146">
        <v>0</v>
      </c>
      <c r="AB525" s="146">
        <v>0</v>
      </c>
      <c r="AC525" s="248">
        <v>0</v>
      </c>
      <c r="AE525" s="144">
        <v>3</v>
      </c>
      <c r="AF525" s="8">
        <v>0</v>
      </c>
      <c r="AG525" s="8">
        <v>3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8">
        <v>0</v>
      </c>
      <c r="AO525" s="8">
        <v>0</v>
      </c>
      <c r="AP525" s="8">
        <v>0</v>
      </c>
      <c r="AQ525" s="145">
        <v>0</v>
      </c>
      <c r="AR525" s="10"/>
    </row>
    <row r="526" spans="1:44" x14ac:dyDescent="0.35">
      <c r="A526" s="171">
        <v>4</v>
      </c>
      <c r="B526" s="228">
        <v>0.73958299999999999</v>
      </c>
      <c r="C526" s="144">
        <v>6</v>
      </c>
      <c r="D526" s="247">
        <v>0</v>
      </c>
      <c r="E526" s="146">
        <v>4</v>
      </c>
      <c r="F526" s="146">
        <v>0</v>
      </c>
      <c r="G526" s="146">
        <v>2</v>
      </c>
      <c r="H526" s="146">
        <v>0</v>
      </c>
      <c r="I526" s="146">
        <v>0</v>
      </c>
      <c r="J526" s="146">
        <v>0</v>
      </c>
      <c r="K526" s="146">
        <v>0</v>
      </c>
      <c r="L526" s="146">
        <v>0</v>
      </c>
      <c r="M526" s="146">
        <v>0</v>
      </c>
      <c r="N526" s="146">
        <v>0</v>
      </c>
      <c r="O526" s="248">
        <v>0</v>
      </c>
      <c r="Q526" s="144">
        <v>2</v>
      </c>
      <c r="R526" s="247">
        <v>0</v>
      </c>
      <c r="S526" s="146">
        <v>2</v>
      </c>
      <c r="T526" s="146">
        <v>0</v>
      </c>
      <c r="U526" s="146">
        <v>0</v>
      </c>
      <c r="V526" s="146">
        <v>0</v>
      </c>
      <c r="W526" s="146">
        <v>0</v>
      </c>
      <c r="X526" s="146">
        <v>0</v>
      </c>
      <c r="Y526" s="146">
        <v>0</v>
      </c>
      <c r="Z526" s="146">
        <v>0</v>
      </c>
      <c r="AA526" s="146">
        <v>0</v>
      </c>
      <c r="AB526" s="146">
        <v>0</v>
      </c>
      <c r="AC526" s="248">
        <v>0</v>
      </c>
      <c r="AE526" s="144">
        <v>8</v>
      </c>
      <c r="AF526" s="8">
        <v>0</v>
      </c>
      <c r="AG526" s="8">
        <v>6</v>
      </c>
      <c r="AH526" s="8">
        <v>0</v>
      </c>
      <c r="AI526" s="8">
        <v>2</v>
      </c>
      <c r="AJ526" s="8">
        <v>0</v>
      </c>
      <c r="AK526" s="8">
        <v>0</v>
      </c>
      <c r="AL526" s="8">
        <v>0</v>
      </c>
      <c r="AM526" s="8">
        <v>0</v>
      </c>
      <c r="AN526" s="8">
        <v>0</v>
      </c>
      <c r="AO526" s="8">
        <v>0</v>
      </c>
      <c r="AP526" s="8">
        <v>0</v>
      </c>
      <c r="AQ526" s="145">
        <v>0</v>
      </c>
      <c r="AR526" s="10"/>
    </row>
    <row r="527" spans="1:44" x14ac:dyDescent="0.35">
      <c r="A527" s="171">
        <v>4</v>
      </c>
      <c r="B527" s="228">
        <v>0.75</v>
      </c>
      <c r="C527" s="144">
        <v>3</v>
      </c>
      <c r="D527" s="247">
        <v>0</v>
      </c>
      <c r="E527" s="146">
        <v>2</v>
      </c>
      <c r="F527" s="146">
        <v>0</v>
      </c>
      <c r="G527" s="146">
        <v>1</v>
      </c>
      <c r="H527" s="146">
        <v>0</v>
      </c>
      <c r="I527" s="146">
        <v>0</v>
      </c>
      <c r="J527" s="146">
        <v>0</v>
      </c>
      <c r="K527" s="146">
        <v>0</v>
      </c>
      <c r="L527" s="146">
        <v>0</v>
      </c>
      <c r="M527" s="146">
        <v>0</v>
      </c>
      <c r="N527" s="146">
        <v>0</v>
      </c>
      <c r="O527" s="248">
        <v>0</v>
      </c>
      <c r="Q527" s="144">
        <v>3</v>
      </c>
      <c r="R527" s="247">
        <v>0</v>
      </c>
      <c r="S527" s="146">
        <v>3</v>
      </c>
      <c r="T527" s="146">
        <v>0</v>
      </c>
      <c r="U527" s="146">
        <v>0</v>
      </c>
      <c r="V527" s="146">
        <v>0</v>
      </c>
      <c r="W527" s="146">
        <v>0</v>
      </c>
      <c r="X527" s="146">
        <v>0</v>
      </c>
      <c r="Y527" s="146">
        <v>0</v>
      </c>
      <c r="Z527" s="146">
        <v>0</v>
      </c>
      <c r="AA527" s="146">
        <v>0</v>
      </c>
      <c r="AB527" s="146">
        <v>0</v>
      </c>
      <c r="AC527" s="248">
        <v>0</v>
      </c>
      <c r="AE527" s="144">
        <v>6</v>
      </c>
      <c r="AF527" s="146">
        <v>0</v>
      </c>
      <c r="AG527" s="8">
        <v>5</v>
      </c>
      <c r="AH527" s="8">
        <v>0</v>
      </c>
      <c r="AI527" s="8">
        <v>1</v>
      </c>
      <c r="AJ527" s="8">
        <v>0</v>
      </c>
      <c r="AK527" s="8">
        <v>0</v>
      </c>
      <c r="AL527" s="8">
        <v>0</v>
      </c>
      <c r="AM527" s="8">
        <v>0</v>
      </c>
      <c r="AN527" s="8">
        <v>0</v>
      </c>
      <c r="AO527" s="8">
        <v>0</v>
      </c>
      <c r="AP527" s="8">
        <v>0</v>
      </c>
      <c r="AQ527" s="145">
        <v>0</v>
      </c>
      <c r="AR527" s="10"/>
    </row>
    <row r="528" spans="1:44" x14ac:dyDescent="0.35">
      <c r="A528" s="171">
        <v>4</v>
      </c>
      <c r="B528" s="228">
        <v>0.76041700000000001</v>
      </c>
      <c r="C528" s="144">
        <v>3</v>
      </c>
      <c r="D528" s="247">
        <v>0</v>
      </c>
      <c r="E528" s="146">
        <v>3</v>
      </c>
      <c r="F528" s="146">
        <v>0</v>
      </c>
      <c r="G528" s="146">
        <v>0</v>
      </c>
      <c r="H528" s="146">
        <v>0</v>
      </c>
      <c r="I528" s="146">
        <v>0</v>
      </c>
      <c r="J528" s="146">
        <v>0</v>
      </c>
      <c r="K528" s="146">
        <v>0</v>
      </c>
      <c r="L528" s="146">
        <v>0</v>
      </c>
      <c r="M528" s="146">
        <v>0</v>
      </c>
      <c r="N528" s="146">
        <v>0</v>
      </c>
      <c r="O528" s="248">
        <v>0</v>
      </c>
      <c r="Q528" s="144">
        <v>1</v>
      </c>
      <c r="R528" s="247">
        <v>0</v>
      </c>
      <c r="S528" s="146">
        <v>1</v>
      </c>
      <c r="T528" s="146">
        <v>0</v>
      </c>
      <c r="U528" s="146">
        <v>0</v>
      </c>
      <c r="V528" s="146">
        <v>0</v>
      </c>
      <c r="W528" s="146">
        <v>0</v>
      </c>
      <c r="X528" s="146">
        <v>0</v>
      </c>
      <c r="Y528" s="146">
        <v>0</v>
      </c>
      <c r="Z528" s="146">
        <v>0</v>
      </c>
      <c r="AA528" s="146">
        <v>0</v>
      </c>
      <c r="AB528" s="146">
        <v>0</v>
      </c>
      <c r="AC528" s="248">
        <v>0</v>
      </c>
      <c r="AE528" s="144">
        <v>4</v>
      </c>
      <c r="AF528" s="8">
        <v>0</v>
      </c>
      <c r="AG528" s="8">
        <v>4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8">
        <v>0</v>
      </c>
      <c r="AO528" s="8">
        <v>0</v>
      </c>
      <c r="AP528" s="8">
        <v>0</v>
      </c>
      <c r="AQ528" s="145">
        <v>0</v>
      </c>
      <c r="AR528" s="10"/>
    </row>
    <row r="529" spans="1:44" x14ac:dyDescent="0.35">
      <c r="A529" s="171">
        <v>4</v>
      </c>
      <c r="B529" s="228">
        <v>0.77083299999999999</v>
      </c>
      <c r="C529" s="144">
        <v>3</v>
      </c>
      <c r="D529" s="247">
        <v>0</v>
      </c>
      <c r="E529" s="146">
        <v>2</v>
      </c>
      <c r="F529" s="146">
        <v>0</v>
      </c>
      <c r="G529" s="146">
        <v>1</v>
      </c>
      <c r="H529" s="146">
        <v>0</v>
      </c>
      <c r="I529" s="146">
        <v>0</v>
      </c>
      <c r="J529" s="146">
        <v>0</v>
      </c>
      <c r="K529" s="146">
        <v>0</v>
      </c>
      <c r="L529" s="146">
        <v>0</v>
      </c>
      <c r="M529" s="146">
        <v>0</v>
      </c>
      <c r="N529" s="146">
        <v>0</v>
      </c>
      <c r="O529" s="248">
        <v>0</v>
      </c>
      <c r="Q529" s="144">
        <v>0</v>
      </c>
      <c r="R529" s="247">
        <v>0</v>
      </c>
      <c r="S529" s="146">
        <v>0</v>
      </c>
      <c r="T529" s="146">
        <v>0</v>
      </c>
      <c r="U529" s="146">
        <v>0</v>
      </c>
      <c r="V529" s="146">
        <v>0</v>
      </c>
      <c r="W529" s="146">
        <v>0</v>
      </c>
      <c r="X529" s="146">
        <v>0</v>
      </c>
      <c r="Y529" s="146">
        <v>0</v>
      </c>
      <c r="Z529" s="146">
        <v>0</v>
      </c>
      <c r="AA529" s="146">
        <v>0</v>
      </c>
      <c r="AB529" s="146">
        <v>0</v>
      </c>
      <c r="AC529" s="248">
        <v>0</v>
      </c>
      <c r="AE529" s="144">
        <v>3</v>
      </c>
      <c r="AF529" s="8">
        <v>0</v>
      </c>
      <c r="AG529" s="8">
        <v>2</v>
      </c>
      <c r="AH529" s="8">
        <v>0</v>
      </c>
      <c r="AI529" s="8">
        <v>1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0</v>
      </c>
      <c r="AP529" s="8">
        <v>0</v>
      </c>
      <c r="AQ529" s="145">
        <v>0</v>
      </c>
      <c r="AR529" s="10"/>
    </row>
    <row r="530" spans="1:44" x14ac:dyDescent="0.35">
      <c r="A530" s="171">
        <v>4</v>
      </c>
      <c r="B530" s="228">
        <v>0.78125</v>
      </c>
      <c r="C530" s="144">
        <v>2</v>
      </c>
      <c r="D530" s="247">
        <v>0</v>
      </c>
      <c r="E530" s="146">
        <v>2</v>
      </c>
      <c r="F530" s="146">
        <v>0</v>
      </c>
      <c r="G530" s="146">
        <v>0</v>
      </c>
      <c r="H530" s="146">
        <v>0</v>
      </c>
      <c r="I530" s="146">
        <v>0</v>
      </c>
      <c r="J530" s="146">
        <v>0</v>
      </c>
      <c r="K530" s="146">
        <v>0</v>
      </c>
      <c r="L530" s="146">
        <v>0</v>
      </c>
      <c r="M530" s="146">
        <v>0</v>
      </c>
      <c r="N530" s="146">
        <v>0</v>
      </c>
      <c r="O530" s="248">
        <v>0</v>
      </c>
      <c r="Q530" s="144">
        <v>3</v>
      </c>
      <c r="R530" s="247">
        <v>0</v>
      </c>
      <c r="S530" s="146">
        <v>3</v>
      </c>
      <c r="T530" s="146">
        <v>0</v>
      </c>
      <c r="U530" s="146">
        <v>0</v>
      </c>
      <c r="V530" s="146">
        <v>0</v>
      </c>
      <c r="W530" s="146">
        <v>0</v>
      </c>
      <c r="X530" s="146">
        <v>0</v>
      </c>
      <c r="Y530" s="146">
        <v>0</v>
      </c>
      <c r="Z530" s="146">
        <v>0</v>
      </c>
      <c r="AA530" s="146">
        <v>0</v>
      </c>
      <c r="AB530" s="146">
        <v>0</v>
      </c>
      <c r="AC530" s="248">
        <v>0</v>
      </c>
      <c r="AE530" s="144">
        <v>5</v>
      </c>
      <c r="AF530" s="8">
        <v>0</v>
      </c>
      <c r="AG530" s="8">
        <v>5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8">
        <v>0</v>
      </c>
      <c r="AO530" s="8">
        <v>0</v>
      </c>
      <c r="AP530" s="8">
        <v>0</v>
      </c>
      <c r="AQ530" s="145">
        <v>0</v>
      </c>
      <c r="AR530" s="10"/>
    </row>
    <row r="531" spans="1:44" x14ac:dyDescent="0.35">
      <c r="A531" s="171">
        <v>4</v>
      </c>
      <c r="B531" s="228">
        <v>0.79166700000000001</v>
      </c>
      <c r="C531" s="144">
        <v>2</v>
      </c>
      <c r="D531" s="247">
        <v>0</v>
      </c>
      <c r="E531" s="146">
        <v>2</v>
      </c>
      <c r="F531" s="146">
        <v>0</v>
      </c>
      <c r="G531" s="146">
        <v>0</v>
      </c>
      <c r="H531" s="146">
        <v>0</v>
      </c>
      <c r="I531" s="146">
        <v>0</v>
      </c>
      <c r="J531" s="146">
        <v>0</v>
      </c>
      <c r="K531" s="146">
        <v>0</v>
      </c>
      <c r="L531" s="146">
        <v>0</v>
      </c>
      <c r="M531" s="146">
        <v>0</v>
      </c>
      <c r="N531" s="146">
        <v>0</v>
      </c>
      <c r="O531" s="248">
        <v>0</v>
      </c>
      <c r="Q531" s="144">
        <v>0</v>
      </c>
      <c r="R531" s="247">
        <v>0</v>
      </c>
      <c r="S531" s="146">
        <v>0</v>
      </c>
      <c r="T531" s="146">
        <v>0</v>
      </c>
      <c r="U531" s="146">
        <v>0</v>
      </c>
      <c r="V531" s="146">
        <v>0</v>
      </c>
      <c r="W531" s="146">
        <v>0</v>
      </c>
      <c r="X531" s="146">
        <v>0</v>
      </c>
      <c r="Y531" s="146">
        <v>0</v>
      </c>
      <c r="Z531" s="146">
        <v>0</v>
      </c>
      <c r="AA531" s="146">
        <v>0</v>
      </c>
      <c r="AB531" s="146">
        <v>0</v>
      </c>
      <c r="AC531" s="248">
        <v>0</v>
      </c>
      <c r="AE531" s="144">
        <v>2</v>
      </c>
      <c r="AF531" s="8">
        <v>0</v>
      </c>
      <c r="AG531" s="8">
        <v>2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145">
        <v>0</v>
      </c>
      <c r="AR531" s="10"/>
    </row>
    <row r="532" spans="1:44" x14ac:dyDescent="0.35">
      <c r="A532" s="171">
        <v>4</v>
      </c>
      <c r="B532" s="228">
        <v>0.80208299999999999</v>
      </c>
      <c r="C532" s="144">
        <v>1</v>
      </c>
      <c r="D532" s="247">
        <v>0</v>
      </c>
      <c r="E532" s="146">
        <v>1</v>
      </c>
      <c r="F532" s="146">
        <v>0</v>
      </c>
      <c r="G532" s="146">
        <v>0</v>
      </c>
      <c r="H532" s="146">
        <v>0</v>
      </c>
      <c r="I532" s="146">
        <v>0</v>
      </c>
      <c r="J532" s="146">
        <v>0</v>
      </c>
      <c r="K532" s="146">
        <v>0</v>
      </c>
      <c r="L532" s="146">
        <v>0</v>
      </c>
      <c r="M532" s="146">
        <v>0</v>
      </c>
      <c r="N532" s="146">
        <v>0</v>
      </c>
      <c r="O532" s="248">
        <v>0</v>
      </c>
      <c r="Q532" s="144">
        <v>1</v>
      </c>
      <c r="R532" s="247">
        <v>0</v>
      </c>
      <c r="S532" s="146">
        <v>1</v>
      </c>
      <c r="T532" s="146">
        <v>0</v>
      </c>
      <c r="U532" s="146">
        <v>0</v>
      </c>
      <c r="V532" s="146">
        <v>0</v>
      </c>
      <c r="W532" s="146">
        <v>0</v>
      </c>
      <c r="X532" s="146">
        <v>0</v>
      </c>
      <c r="Y532" s="146">
        <v>0</v>
      </c>
      <c r="Z532" s="146">
        <v>0</v>
      </c>
      <c r="AA532" s="146">
        <v>0</v>
      </c>
      <c r="AB532" s="146">
        <v>0</v>
      </c>
      <c r="AC532" s="248">
        <v>0</v>
      </c>
      <c r="AE532" s="144">
        <v>2</v>
      </c>
      <c r="AF532" s="8">
        <v>0</v>
      </c>
      <c r="AG532" s="8">
        <v>2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145">
        <v>0</v>
      </c>
      <c r="AR532" s="10"/>
    </row>
    <row r="533" spans="1:44" x14ac:dyDescent="0.35">
      <c r="A533" s="171">
        <v>4</v>
      </c>
      <c r="B533" s="228">
        <v>0.8125</v>
      </c>
      <c r="C533" s="144">
        <v>1</v>
      </c>
      <c r="D533" s="247">
        <v>0</v>
      </c>
      <c r="E533" s="146">
        <v>1</v>
      </c>
      <c r="F533" s="146">
        <v>0</v>
      </c>
      <c r="G533" s="146">
        <v>0</v>
      </c>
      <c r="H533" s="146">
        <v>0</v>
      </c>
      <c r="I533" s="146">
        <v>0</v>
      </c>
      <c r="J533" s="146">
        <v>0</v>
      </c>
      <c r="K533" s="146">
        <v>0</v>
      </c>
      <c r="L533" s="146">
        <v>0</v>
      </c>
      <c r="M533" s="146">
        <v>0</v>
      </c>
      <c r="N533" s="146">
        <v>0</v>
      </c>
      <c r="O533" s="248">
        <v>0</v>
      </c>
      <c r="Q533" s="144">
        <v>5</v>
      </c>
      <c r="R533" s="247">
        <v>0</v>
      </c>
      <c r="S533" s="146">
        <v>5</v>
      </c>
      <c r="T533" s="146">
        <v>0</v>
      </c>
      <c r="U533" s="146">
        <v>0</v>
      </c>
      <c r="V533" s="146">
        <v>0</v>
      </c>
      <c r="W533" s="146">
        <v>0</v>
      </c>
      <c r="X533" s="146">
        <v>0</v>
      </c>
      <c r="Y533" s="146">
        <v>0</v>
      </c>
      <c r="Z533" s="146">
        <v>0</v>
      </c>
      <c r="AA533" s="146">
        <v>0</v>
      </c>
      <c r="AB533" s="146">
        <v>0</v>
      </c>
      <c r="AC533" s="248">
        <v>0</v>
      </c>
      <c r="AE533" s="144">
        <v>6</v>
      </c>
      <c r="AF533" s="8">
        <v>0</v>
      </c>
      <c r="AG533" s="8">
        <v>6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145">
        <v>0</v>
      </c>
      <c r="AR533" s="10"/>
    </row>
    <row r="534" spans="1:44" x14ac:dyDescent="0.35">
      <c r="A534" s="171">
        <v>4</v>
      </c>
      <c r="B534" s="228">
        <v>0.82291700000000001</v>
      </c>
      <c r="C534" s="144">
        <v>2</v>
      </c>
      <c r="D534" s="247">
        <v>0</v>
      </c>
      <c r="E534" s="146">
        <v>2</v>
      </c>
      <c r="F534" s="146">
        <v>0</v>
      </c>
      <c r="G534" s="146">
        <v>0</v>
      </c>
      <c r="H534" s="146">
        <v>0</v>
      </c>
      <c r="I534" s="146">
        <v>0</v>
      </c>
      <c r="J534" s="146">
        <v>0</v>
      </c>
      <c r="K534" s="146">
        <v>0</v>
      </c>
      <c r="L534" s="146">
        <v>0</v>
      </c>
      <c r="M534" s="146">
        <v>0</v>
      </c>
      <c r="N534" s="146">
        <v>0</v>
      </c>
      <c r="O534" s="248">
        <v>0</v>
      </c>
      <c r="Q534" s="144">
        <v>3</v>
      </c>
      <c r="R534" s="247">
        <v>0</v>
      </c>
      <c r="S534" s="146">
        <v>3</v>
      </c>
      <c r="T534" s="146">
        <v>0</v>
      </c>
      <c r="U534" s="146">
        <v>0</v>
      </c>
      <c r="V534" s="146">
        <v>0</v>
      </c>
      <c r="W534" s="146">
        <v>0</v>
      </c>
      <c r="X534" s="146">
        <v>0</v>
      </c>
      <c r="Y534" s="146">
        <v>0</v>
      </c>
      <c r="Z534" s="146">
        <v>0</v>
      </c>
      <c r="AA534" s="146">
        <v>0</v>
      </c>
      <c r="AB534" s="146">
        <v>0</v>
      </c>
      <c r="AC534" s="248">
        <v>0</v>
      </c>
      <c r="AE534" s="144">
        <v>5</v>
      </c>
      <c r="AF534" s="8">
        <v>0</v>
      </c>
      <c r="AG534" s="8">
        <v>5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  <c r="AP534" s="8">
        <v>0</v>
      </c>
      <c r="AQ534" s="145">
        <v>0</v>
      </c>
      <c r="AR534" s="10"/>
    </row>
    <row r="535" spans="1:44" x14ac:dyDescent="0.35">
      <c r="A535" s="171">
        <v>4</v>
      </c>
      <c r="B535" s="228">
        <v>0.83333299999999999</v>
      </c>
      <c r="C535" s="144">
        <v>1</v>
      </c>
      <c r="D535" s="247">
        <v>0</v>
      </c>
      <c r="E535" s="146">
        <v>1</v>
      </c>
      <c r="F535" s="146">
        <v>0</v>
      </c>
      <c r="G535" s="146">
        <v>0</v>
      </c>
      <c r="H535" s="146">
        <v>0</v>
      </c>
      <c r="I535" s="146">
        <v>0</v>
      </c>
      <c r="J535" s="146">
        <v>0</v>
      </c>
      <c r="K535" s="146">
        <v>0</v>
      </c>
      <c r="L535" s="146">
        <v>0</v>
      </c>
      <c r="M535" s="146">
        <v>0</v>
      </c>
      <c r="N535" s="146">
        <v>0</v>
      </c>
      <c r="O535" s="248">
        <v>0</v>
      </c>
      <c r="Q535" s="144">
        <v>1</v>
      </c>
      <c r="R535" s="247">
        <v>0</v>
      </c>
      <c r="S535" s="146">
        <v>1</v>
      </c>
      <c r="T535" s="146">
        <v>0</v>
      </c>
      <c r="U535" s="146">
        <v>0</v>
      </c>
      <c r="V535" s="146">
        <v>0</v>
      </c>
      <c r="W535" s="146">
        <v>0</v>
      </c>
      <c r="X535" s="146">
        <v>0</v>
      </c>
      <c r="Y535" s="146">
        <v>0</v>
      </c>
      <c r="Z535" s="146">
        <v>0</v>
      </c>
      <c r="AA535" s="146">
        <v>0</v>
      </c>
      <c r="AB535" s="146">
        <v>0</v>
      </c>
      <c r="AC535" s="248">
        <v>0</v>
      </c>
      <c r="AE535" s="144">
        <v>2</v>
      </c>
      <c r="AF535" s="8">
        <v>0</v>
      </c>
      <c r="AG535" s="8">
        <v>2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8">
        <v>0</v>
      </c>
      <c r="AO535" s="8">
        <v>0</v>
      </c>
      <c r="AP535" s="8">
        <v>0</v>
      </c>
      <c r="AQ535" s="145">
        <v>0</v>
      </c>
      <c r="AR535" s="10"/>
    </row>
    <row r="536" spans="1:44" x14ac:dyDescent="0.35">
      <c r="A536" s="171">
        <v>4</v>
      </c>
      <c r="B536" s="228">
        <v>0.84375</v>
      </c>
      <c r="C536" s="144">
        <v>2</v>
      </c>
      <c r="D536" s="247">
        <v>0</v>
      </c>
      <c r="E536" s="146">
        <v>2</v>
      </c>
      <c r="F536" s="146">
        <v>0</v>
      </c>
      <c r="G536" s="146">
        <v>0</v>
      </c>
      <c r="H536" s="146">
        <v>0</v>
      </c>
      <c r="I536" s="146">
        <v>0</v>
      </c>
      <c r="J536" s="146">
        <v>0</v>
      </c>
      <c r="K536" s="146">
        <v>0</v>
      </c>
      <c r="L536" s="146">
        <v>0</v>
      </c>
      <c r="M536" s="146">
        <v>0</v>
      </c>
      <c r="N536" s="146">
        <v>0</v>
      </c>
      <c r="O536" s="248">
        <v>0</v>
      </c>
      <c r="Q536" s="144">
        <v>0</v>
      </c>
      <c r="R536" s="247">
        <v>0</v>
      </c>
      <c r="S536" s="146">
        <v>0</v>
      </c>
      <c r="T536" s="146">
        <v>0</v>
      </c>
      <c r="U536" s="146">
        <v>0</v>
      </c>
      <c r="V536" s="146">
        <v>0</v>
      </c>
      <c r="W536" s="146">
        <v>0</v>
      </c>
      <c r="X536" s="146">
        <v>0</v>
      </c>
      <c r="Y536" s="146">
        <v>0</v>
      </c>
      <c r="Z536" s="146">
        <v>0</v>
      </c>
      <c r="AA536" s="146">
        <v>0</v>
      </c>
      <c r="AB536" s="146">
        <v>0</v>
      </c>
      <c r="AC536" s="248">
        <v>0</v>
      </c>
      <c r="AE536" s="144">
        <v>2</v>
      </c>
      <c r="AF536" s="8">
        <v>0</v>
      </c>
      <c r="AG536" s="8">
        <v>2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  <c r="AP536" s="8">
        <v>0</v>
      </c>
      <c r="AQ536" s="145">
        <v>0</v>
      </c>
      <c r="AR536" s="10"/>
    </row>
    <row r="537" spans="1:44" x14ac:dyDescent="0.35">
      <c r="A537" s="171">
        <v>4</v>
      </c>
      <c r="B537" s="228">
        <v>0.85416700000000001</v>
      </c>
      <c r="C537" s="144">
        <v>1</v>
      </c>
      <c r="D537" s="247">
        <v>0</v>
      </c>
      <c r="E537" s="146">
        <v>1</v>
      </c>
      <c r="F537" s="146">
        <v>0</v>
      </c>
      <c r="G537" s="146">
        <v>0</v>
      </c>
      <c r="H537" s="146">
        <v>0</v>
      </c>
      <c r="I537" s="146">
        <v>0</v>
      </c>
      <c r="J537" s="146">
        <v>0</v>
      </c>
      <c r="K537" s="146">
        <v>0</v>
      </c>
      <c r="L537" s="146">
        <v>0</v>
      </c>
      <c r="M537" s="146">
        <v>0</v>
      </c>
      <c r="N537" s="146">
        <v>0</v>
      </c>
      <c r="O537" s="248">
        <v>0</v>
      </c>
      <c r="Q537" s="144">
        <v>5</v>
      </c>
      <c r="R537" s="247">
        <v>0</v>
      </c>
      <c r="S537" s="146">
        <v>2</v>
      </c>
      <c r="T537" s="146">
        <v>0</v>
      </c>
      <c r="U537" s="146">
        <v>3</v>
      </c>
      <c r="V537" s="146">
        <v>0</v>
      </c>
      <c r="W537" s="146">
        <v>0</v>
      </c>
      <c r="X537" s="146">
        <v>0</v>
      </c>
      <c r="Y537" s="146">
        <v>0</v>
      </c>
      <c r="Z537" s="146">
        <v>0</v>
      </c>
      <c r="AA537" s="146">
        <v>0</v>
      </c>
      <c r="AB537" s="146">
        <v>0</v>
      </c>
      <c r="AC537" s="248">
        <v>0</v>
      </c>
      <c r="AE537" s="144">
        <v>6</v>
      </c>
      <c r="AF537" s="8">
        <v>0</v>
      </c>
      <c r="AG537" s="8">
        <v>3</v>
      </c>
      <c r="AH537" s="8">
        <v>0</v>
      </c>
      <c r="AI537" s="8">
        <v>3</v>
      </c>
      <c r="AJ537" s="8">
        <v>0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  <c r="AP537" s="8">
        <v>0</v>
      </c>
      <c r="AQ537" s="145">
        <v>0</v>
      </c>
      <c r="AR537" s="10"/>
    </row>
    <row r="538" spans="1:44" x14ac:dyDescent="0.35">
      <c r="A538" s="171">
        <v>4</v>
      </c>
      <c r="B538" s="228">
        <v>0.86458299999999999</v>
      </c>
      <c r="C538" s="144">
        <v>0</v>
      </c>
      <c r="D538" s="247">
        <v>0</v>
      </c>
      <c r="E538" s="146">
        <v>0</v>
      </c>
      <c r="F538" s="146">
        <v>0</v>
      </c>
      <c r="G538" s="146">
        <v>0</v>
      </c>
      <c r="H538" s="146">
        <v>0</v>
      </c>
      <c r="I538" s="146">
        <v>0</v>
      </c>
      <c r="J538" s="146">
        <v>0</v>
      </c>
      <c r="K538" s="146">
        <v>0</v>
      </c>
      <c r="L538" s="146">
        <v>0</v>
      </c>
      <c r="M538" s="146">
        <v>0</v>
      </c>
      <c r="N538" s="146">
        <v>0</v>
      </c>
      <c r="O538" s="248">
        <v>0</v>
      </c>
      <c r="Q538" s="144">
        <v>0</v>
      </c>
      <c r="R538" s="247">
        <v>0</v>
      </c>
      <c r="S538" s="146">
        <v>0</v>
      </c>
      <c r="T538" s="146">
        <v>0</v>
      </c>
      <c r="U538" s="146">
        <v>0</v>
      </c>
      <c r="V538" s="146">
        <v>0</v>
      </c>
      <c r="W538" s="146">
        <v>0</v>
      </c>
      <c r="X538" s="146">
        <v>0</v>
      </c>
      <c r="Y538" s="146">
        <v>0</v>
      </c>
      <c r="Z538" s="146">
        <v>0</v>
      </c>
      <c r="AA538" s="146">
        <v>0</v>
      </c>
      <c r="AB538" s="146">
        <v>0</v>
      </c>
      <c r="AC538" s="248">
        <v>0</v>
      </c>
      <c r="AE538" s="144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145">
        <v>0</v>
      </c>
      <c r="AR538" s="10"/>
    </row>
    <row r="539" spans="1:44" x14ac:dyDescent="0.35">
      <c r="A539" s="171">
        <v>4</v>
      </c>
      <c r="B539" s="228">
        <v>0.875</v>
      </c>
      <c r="C539" s="144">
        <v>4</v>
      </c>
      <c r="D539" s="247">
        <v>0</v>
      </c>
      <c r="E539" s="146">
        <v>3</v>
      </c>
      <c r="F539" s="146">
        <v>0</v>
      </c>
      <c r="G539" s="146">
        <v>1</v>
      </c>
      <c r="H539" s="146">
        <v>0</v>
      </c>
      <c r="I539" s="146">
        <v>0</v>
      </c>
      <c r="J539" s="146">
        <v>0</v>
      </c>
      <c r="K539" s="146">
        <v>0</v>
      </c>
      <c r="L539" s="146">
        <v>0</v>
      </c>
      <c r="M539" s="146">
        <v>0</v>
      </c>
      <c r="N539" s="146">
        <v>0</v>
      </c>
      <c r="O539" s="248">
        <v>0</v>
      </c>
      <c r="Q539" s="144">
        <v>3</v>
      </c>
      <c r="R539" s="247">
        <v>0</v>
      </c>
      <c r="S539" s="146">
        <v>3</v>
      </c>
      <c r="T539" s="146">
        <v>0</v>
      </c>
      <c r="U539" s="146">
        <v>0</v>
      </c>
      <c r="V539" s="146">
        <v>0</v>
      </c>
      <c r="W539" s="146">
        <v>0</v>
      </c>
      <c r="X539" s="146">
        <v>0</v>
      </c>
      <c r="Y539" s="146">
        <v>0</v>
      </c>
      <c r="Z539" s="146">
        <v>0</v>
      </c>
      <c r="AA539" s="146">
        <v>0</v>
      </c>
      <c r="AB539" s="146">
        <v>0</v>
      </c>
      <c r="AC539" s="248">
        <v>0</v>
      </c>
      <c r="AE539" s="144">
        <v>7</v>
      </c>
      <c r="AF539" s="8">
        <v>0</v>
      </c>
      <c r="AG539" s="8">
        <v>6</v>
      </c>
      <c r="AH539" s="8">
        <v>0</v>
      </c>
      <c r="AI539" s="8">
        <v>1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</v>
      </c>
      <c r="AQ539" s="145">
        <v>0</v>
      </c>
      <c r="AR539" s="10"/>
    </row>
    <row r="540" spans="1:44" x14ac:dyDescent="0.35">
      <c r="A540" s="171">
        <v>4</v>
      </c>
      <c r="B540" s="228">
        <v>0.88541700000000001</v>
      </c>
      <c r="C540" s="144">
        <v>0</v>
      </c>
      <c r="D540" s="247">
        <v>0</v>
      </c>
      <c r="E540" s="146">
        <v>0</v>
      </c>
      <c r="F540" s="146">
        <v>0</v>
      </c>
      <c r="G540" s="146">
        <v>0</v>
      </c>
      <c r="H540" s="146">
        <v>0</v>
      </c>
      <c r="I540" s="146">
        <v>0</v>
      </c>
      <c r="J540" s="146">
        <v>0</v>
      </c>
      <c r="K540" s="146">
        <v>0</v>
      </c>
      <c r="L540" s="146">
        <v>0</v>
      </c>
      <c r="M540" s="146">
        <v>0</v>
      </c>
      <c r="N540" s="146">
        <v>0</v>
      </c>
      <c r="O540" s="248">
        <v>0</v>
      </c>
      <c r="Q540" s="144">
        <v>3</v>
      </c>
      <c r="R540" s="247">
        <v>0</v>
      </c>
      <c r="S540" s="146">
        <v>3</v>
      </c>
      <c r="T540" s="146">
        <v>0</v>
      </c>
      <c r="U540" s="146">
        <v>0</v>
      </c>
      <c r="V540" s="146">
        <v>0</v>
      </c>
      <c r="W540" s="146">
        <v>0</v>
      </c>
      <c r="X540" s="146">
        <v>0</v>
      </c>
      <c r="Y540" s="146">
        <v>0</v>
      </c>
      <c r="Z540" s="146">
        <v>0</v>
      </c>
      <c r="AA540" s="146">
        <v>0</v>
      </c>
      <c r="AB540" s="146">
        <v>0</v>
      </c>
      <c r="AC540" s="248">
        <v>0</v>
      </c>
      <c r="AE540" s="144">
        <v>3</v>
      </c>
      <c r="AF540" s="8">
        <v>0</v>
      </c>
      <c r="AG540" s="8">
        <v>3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145">
        <v>0</v>
      </c>
      <c r="AR540" s="10"/>
    </row>
    <row r="541" spans="1:44" x14ac:dyDescent="0.35">
      <c r="A541" s="171">
        <v>4</v>
      </c>
      <c r="B541" s="228">
        <v>0.89583299999999999</v>
      </c>
      <c r="C541" s="144">
        <v>0</v>
      </c>
      <c r="D541" s="247">
        <v>0</v>
      </c>
      <c r="E541" s="146">
        <v>0</v>
      </c>
      <c r="F541" s="146">
        <v>0</v>
      </c>
      <c r="G541" s="146">
        <v>0</v>
      </c>
      <c r="H541" s="146">
        <v>0</v>
      </c>
      <c r="I541" s="146">
        <v>0</v>
      </c>
      <c r="J541" s="146">
        <v>0</v>
      </c>
      <c r="K541" s="146">
        <v>0</v>
      </c>
      <c r="L541" s="146">
        <v>0</v>
      </c>
      <c r="M541" s="146">
        <v>0</v>
      </c>
      <c r="N541" s="146">
        <v>0</v>
      </c>
      <c r="O541" s="248">
        <v>0</v>
      </c>
      <c r="Q541" s="144">
        <v>0</v>
      </c>
      <c r="R541" s="247">
        <v>0</v>
      </c>
      <c r="S541" s="146">
        <v>0</v>
      </c>
      <c r="T541" s="146">
        <v>0</v>
      </c>
      <c r="U541" s="146">
        <v>0</v>
      </c>
      <c r="V541" s="146">
        <v>0</v>
      </c>
      <c r="W541" s="146">
        <v>0</v>
      </c>
      <c r="X541" s="146">
        <v>0</v>
      </c>
      <c r="Y541" s="146">
        <v>0</v>
      </c>
      <c r="Z541" s="146">
        <v>0</v>
      </c>
      <c r="AA541" s="146">
        <v>0</v>
      </c>
      <c r="AB541" s="146">
        <v>0</v>
      </c>
      <c r="AC541" s="248">
        <v>0</v>
      </c>
      <c r="AE541" s="144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8">
        <v>0</v>
      </c>
      <c r="AO541" s="8">
        <v>0</v>
      </c>
      <c r="AP541" s="8">
        <v>0</v>
      </c>
      <c r="AQ541" s="145">
        <v>0</v>
      </c>
      <c r="AR541" s="10"/>
    </row>
    <row r="542" spans="1:44" x14ac:dyDescent="0.35">
      <c r="A542" s="171">
        <v>4</v>
      </c>
      <c r="B542" s="228">
        <v>0.90625</v>
      </c>
      <c r="C542" s="144">
        <v>0</v>
      </c>
      <c r="D542" s="247">
        <v>0</v>
      </c>
      <c r="E542" s="146">
        <v>0</v>
      </c>
      <c r="F542" s="146">
        <v>0</v>
      </c>
      <c r="G542" s="146">
        <v>0</v>
      </c>
      <c r="H542" s="146">
        <v>0</v>
      </c>
      <c r="I542" s="146">
        <v>0</v>
      </c>
      <c r="J542" s="146">
        <v>0</v>
      </c>
      <c r="K542" s="146">
        <v>0</v>
      </c>
      <c r="L542" s="146">
        <v>0</v>
      </c>
      <c r="M542" s="146">
        <v>0</v>
      </c>
      <c r="N542" s="146">
        <v>0</v>
      </c>
      <c r="O542" s="248">
        <v>0</v>
      </c>
      <c r="Q542" s="144">
        <v>0</v>
      </c>
      <c r="R542" s="247">
        <v>0</v>
      </c>
      <c r="S542" s="146">
        <v>0</v>
      </c>
      <c r="T542" s="146">
        <v>0</v>
      </c>
      <c r="U542" s="146">
        <v>0</v>
      </c>
      <c r="V542" s="146">
        <v>0</v>
      </c>
      <c r="W542" s="146">
        <v>0</v>
      </c>
      <c r="X542" s="146">
        <v>0</v>
      </c>
      <c r="Y542" s="146">
        <v>0</v>
      </c>
      <c r="Z542" s="146">
        <v>0</v>
      </c>
      <c r="AA542" s="146">
        <v>0</v>
      </c>
      <c r="AB542" s="146">
        <v>0</v>
      </c>
      <c r="AC542" s="248">
        <v>0</v>
      </c>
      <c r="AE542" s="144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</v>
      </c>
      <c r="AP542" s="8">
        <v>0</v>
      </c>
      <c r="AQ542" s="145">
        <v>0</v>
      </c>
      <c r="AR542" s="10"/>
    </row>
    <row r="543" spans="1:44" x14ac:dyDescent="0.35">
      <c r="A543" s="171">
        <v>4</v>
      </c>
      <c r="B543" s="228">
        <v>0.91666700000000001</v>
      </c>
      <c r="C543" s="144">
        <v>0</v>
      </c>
      <c r="D543" s="247">
        <v>0</v>
      </c>
      <c r="E543" s="146">
        <v>0</v>
      </c>
      <c r="F543" s="146">
        <v>0</v>
      </c>
      <c r="G543" s="146">
        <v>0</v>
      </c>
      <c r="H543" s="146">
        <v>0</v>
      </c>
      <c r="I543" s="146">
        <v>0</v>
      </c>
      <c r="J543" s="146">
        <v>0</v>
      </c>
      <c r="K543" s="146">
        <v>0</v>
      </c>
      <c r="L543" s="146">
        <v>0</v>
      </c>
      <c r="M543" s="146">
        <v>0</v>
      </c>
      <c r="N543" s="146">
        <v>0</v>
      </c>
      <c r="O543" s="248">
        <v>0</v>
      </c>
      <c r="Q543" s="144">
        <v>0</v>
      </c>
      <c r="R543" s="247">
        <v>0</v>
      </c>
      <c r="S543" s="146">
        <v>0</v>
      </c>
      <c r="T543" s="146">
        <v>0</v>
      </c>
      <c r="U543" s="146">
        <v>0</v>
      </c>
      <c r="V543" s="146">
        <v>0</v>
      </c>
      <c r="W543" s="146">
        <v>0</v>
      </c>
      <c r="X543" s="146">
        <v>0</v>
      </c>
      <c r="Y543" s="146">
        <v>0</v>
      </c>
      <c r="Z543" s="146">
        <v>0</v>
      </c>
      <c r="AA543" s="146">
        <v>0</v>
      </c>
      <c r="AB543" s="146">
        <v>0</v>
      </c>
      <c r="AC543" s="248">
        <v>0</v>
      </c>
      <c r="AE543" s="144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8">
        <v>0</v>
      </c>
      <c r="AO543" s="8">
        <v>0</v>
      </c>
      <c r="AP543" s="8">
        <v>0</v>
      </c>
      <c r="AQ543" s="145">
        <v>0</v>
      </c>
      <c r="AR543" s="10"/>
    </row>
    <row r="544" spans="1:44" x14ac:dyDescent="0.35">
      <c r="A544" s="171">
        <v>4</v>
      </c>
      <c r="B544" s="228">
        <v>0.92708299999999999</v>
      </c>
      <c r="C544" s="144">
        <v>1</v>
      </c>
      <c r="D544" s="247">
        <v>0</v>
      </c>
      <c r="E544" s="146">
        <v>1</v>
      </c>
      <c r="F544" s="146">
        <v>0</v>
      </c>
      <c r="G544" s="146">
        <v>0</v>
      </c>
      <c r="H544" s="146">
        <v>0</v>
      </c>
      <c r="I544" s="146">
        <v>0</v>
      </c>
      <c r="J544" s="146">
        <v>0</v>
      </c>
      <c r="K544" s="146">
        <v>0</v>
      </c>
      <c r="L544" s="146">
        <v>0</v>
      </c>
      <c r="M544" s="146">
        <v>0</v>
      </c>
      <c r="N544" s="146">
        <v>0</v>
      </c>
      <c r="O544" s="248">
        <v>0</v>
      </c>
      <c r="Q544" s="144">
        <v>0</v>
      </c>
      <c r="R544" s="247">
        <v>0</v>
      </c>
      <c r="S544" s="146">
        <v>0</v>
      </c>
      <c r="T544" s="146">
        <v>0</v>
      </c>
      <c r="U544" s="146">
        <v>0</v>
      </c>
      <c r="V544" s="146">
        <v>0</v>
      </c>
      <c r="W544" s="146">
        <v>0</v>
      </c>
      <c r="X544" s="146">
        <v>0</v>
      </c>
      <c r="Y544" s="146">
        <v>0</v>
      </c>
      <c r="Z544" s="146">
        <v>0</v>
      </c>
      <c r="AA544" s="146">
        <v>0</v>
      </c>
      <c r="AB544" s="146">
        <v>0</v>
      </c>
      <c r="AC544" s="248">
        <v>0</v>
      </c>
      <c r="AE544" s="144">
        <v>1</v>
      </c>
      <c r="AF544" s="8">
        <v>0</v>
      </c>
      <c r="AG544" s="8">
        <v>1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8">
        <v>0</v>
      </c>
      <c r="AO544" s="8">
        <v>0</v>
      </c>
      <c r="AP544" s="8">
        <v>0</v>
      </c>
      <c r="AQ544" s="145">
        <v>0</v>
      </c>
      <c r="AR544" s="10"/>
    </row>
    <row r="545" spans="1:44" x14ac:dyDescent="0.35">
      <c r="A545" s="171">
        <v>4</v>
      </c>
      <c r="B545" s="228">
        <v>0.9375</v>
      </c>
      <c r="C545" s="144">
        <v>1</v>
      </c>
      <c r="D545" s="247">
        <v>0</v>
      </c>
      <c r="E545" s="146">
        <v>0</v>
      </c>
      <c r="F545" s="146">
        <v>0</v>
      </c>
      <c r="G545" s="146">
        <v>1</v>
      </c>
      <c r="H545" s="146">
        <v>0</v>
      </c>
      <c r="I545" s="146">
        <v>0</v>
      </c>
      <c r="J545" s="146">
        <v>0</v>
      </c>
      <c r="K545" s="146">
        <v>0</v>
      </c>
      <c r="L545" s="146">
        <v>0</v>
      </c>
      <c r="M545" s="146">
        <v>0</v>
      </c>
      <c r="N545" s="146">
        <v>0</v>
      </c>
      <c r="O545" s="248">
        <v>0</v>
      </c>
      <c r="Q545" s="144">
        <v>0</v>
      </c>
      <c r="R545" s="247">
        <v>0</v>
      </c>
      <c r="S545" s="146">
        <v>0</v>
      </c>
      <c r="T545" s="146">
        <v>0</v>
      </c>
      <c r="U545" s="146">
        <v>0</v>
      </c>
      <c r="V545" s="146">
        <v>0</v>
      </c>
      <c r="W545" s="146">
        <v>0</v>
      </c>
      <c r="X545" s="146">
        <v>0</v>
      </c>
      <c r="Y545" s="146">
        <v>0</v>
      </c>
      <c r="Z545" s="146">
        <v>0</v>
      </c>
      <c r="AA545" s="146">
        <v>0</v>
      </c>
      <c r="AB545" s="146">
        <v>0</v>
      </c>
      <c r="AC545" s="248">
        <v>0</v>
      </c>
      <c r="AE545" s="144">
        <v>1</v>
      </c>
      <c r="AF545" s="8">
        <v>0</v>
      </c>
      <c r="AG545" s="8">
        <v>0</v>
      </c>
      <c r="AH545" s="8">
        <v>0</v>
      </c>
      <c r="AI545" s="8">
        <v>1</v>
      </c>
      <c r="AJ545" s="8">
        <v>0</v>
      </c>
      <c r="AK545" s="8">
        <v>0</v>
      </c>
      <c r="AL545" s="8">
        <v>0</v>
      </c>
      <c r="AM545" s="8">
        <v>0</v>
      </c>
      <c r="AN545" s="8">
        <v>0</v>
      </c>
      <c r="AO545" s="8">
        <v>0</v>
      </c>
      <c r="AP545" s="8">
        <v>0</v>
      </c>
      <c r="AQ545" s="145">
        <v>0</v>
      </c>
      <c r="AR545" s="10"/>
    </row>
    <row r="546" spans="1:44" x14ac:dyDescent="0.35">
      <c r="A546" s="171">
        <v>4</v>
      </c>
      <c r="B546" s="228">
        <v>0.94791700000000001</v>
      </c>
      <c r="C546" s="144">
        <v>1</v>
      </c>
      <c r="D546" s="247">
        <v>0</v>
      </c>
      <c r="E546" s="146">
        <v>1</v>
      </c>
      <c r="F546" s="146">
        <v>0</v>
      </c>
      <c r="G546" s="146">
        <v>0</v>
      </c>
      <c r="H546" s="146">
        <v>0</v>
      </c>
      <c r="I546" s="146">
        <v>0</v>
      </c>
      <c r="J546" s="146">
        <v>0</v>
      </c>
      <c r="K546" s="146">
        <v>0</v>
      </c>
      <c r="L546" s="146">
        <v>0</v>
      </c>
      <c r="M546" s="146">
        <v>0</v>
      </c>
      <c r="N546" s="146">
        <v>0</v>
      </c>
      <c r="O546" s="248">
        <v>0</v>
      </c>
      <c r="Q546" s="144">
        <v>0</v>
      </c>
      <c r="R546" s="247">
        <v>0</v>
      </c>
      <c r="S546" s="146">
        <v>0</v>
      </c>
      <c r="T546" s="146">
        <v>0</v>
      </c>
      <c r="U546" s="146">
        <v>0</v>
      </c>
      <c r="V546" s="146">
        <v>0</v>
      </c>
      <c r="W546" s="146">
        <v>0</v>
      </c>
      <c r="X546" s="146">
        <v>0</v>
      </c>
      <c r="Y546" s="146">
        <v>0</v>
      </c>
      <c r="Z546" s="146">
        <v>0</v>
      </c>
      <c r="AA546" s="146">
        <v>0</v>
      </c>
      <c r="AB546" s="146">
        <v>0</v>
      </c>
      <c r="AC546" s="248">
        <v>0</v>
      </c>
      <c r="AE546" s="144">
        <v>1</v>
      </c>
      <c r="AF546" s="8">
        <v>0</v>
      </c>
      <c r="AG546" s="8">
        <v>1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0</v>
      </c>
      <c r="AP546" s="8">
        <v>0</v>
      </c>
      <c r="AQ546" s="145">
        <v>0</v>
      </c>
      <c r="AR546" s="10"/>
    </row>
    <row r="547" spans="1:44" x14ac:dyDescent="0.35">
      <c r="A547" s="171">
        <v>4</v>
      </c>
      <c r="B547" s="228">
        <v>0.95833299999999999</v>
      </c>
      <c r="C547" s="144">
        <v>0</v>
      </c>
      <c r="D547" s="247">
        <v>0</v>
      </c>
      <c r="E547" s="146">
        <v>0</v>
      </c>
      <c r="F547" s="146">
        <v>0</v>
      </c>
      <c r="G547" s="146">
        <v>0</v>
      </c>
      <c r="H547" s="146">
        <v>0</v>
      </c>
      <c r="I547" s="146">
        <v>0</v>
      </c>
      <c r="J547" s="146">
        <v>0</v>
      </c>
      <c r="K547" s="146">
        <v>0</v>
      </c>
      <c r="L547" s="146">
        <v>0</v>
      </c>
      <c r="M547" s="146">
        <v>0</v>
      </c>
      <c r="N547" s="146">
        <v>0</v>
      </c>
      <c r="O547" s="248">
        <v>0</v>
      </c>
      <c r="Q547" s="144">
        <v>0</v>
      </c>
      <c r="R547" s="247">
        <v>0</v>
      </c>
      <c r="S547" s="146">
        <v>0</v>
      </c>
      <c r="T547" s="146">
        <v>0</v>
      </c>
      <c r="U547" s="146">
        <v>0</v>
      </c>
      <c r="V547" s="146">
        <v>0</v>
      </c>
      <c r="W547" s="146">
        <v>0</v>
      </c>
      <c r="X547" s="146">
        <v>0</v>
      </c>
      <c r="Y547" s="146">
        <v>0</v>
      </c>
      <c r="Z547" s="146">
        <v>0</v>
      </c>
      <c r="AA547" s="146">
        <v>0</v>
      </c>
      <c r="AB547" s="146">
        <v>0</v>
      </c>
      <c r="AC547" s="248">
        <v>0</v>
      </c>
      <c r="AE547" s="144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8">
        <v>0</v>
      </c>
      <c r="AO547" s="8">
        <v>0</v>
      </c>
      <c r="AP547" s="8">
        <v>0</v>
      </c>
      <c r="AQ547" s="145">
        <v>0</v>
      </c>
      <c r="AR547" s="10"/>
    </row>
    <row r="548" spans="1:44" x14ac:dyDescent="0.35">
      <c r="A548" s="171">
        <v>4</v>
      </c>
      <c r="B548" s="228">
        <v>0.96875</v>
      </c>
      <c r="C548" s="144">
        <v>0</v>
      </c>
      <c r="D548" s="247">
        <v>0</v>
      </c>
      <c r="E548" s="146">
        <v>0</v>
      </c>
      <c r="F548" s="146">
        <v>0</v>
      </c>
      <c r="G548" s="146">
        <v>0</v>
      </c>
      <c r="H548" s="146">
        <v>0</v>
      </c>
      <c r="I548" s="146">
        <v>0</v>
      </c>
      <c r="J548" s="146">
        <v>0</v>
      </c>
      <c r="K548" s="146">
        <v>0</v>
      </c>
      <c r="L548" s="146">
        <v>0</v>
      </c>
      <c r="M548" s="146">
        <v>0</v>
      </c>
      <c r="N548" s="146">
        <v>0</v>
      </c>
      <c r="O548" s="248">
        <v>0</v>
      </c>
      <c r="Q548" s="144">
        <v>0</v>
      </c>
      <c r="R548" s="247">
        <v>0</v>
      </c>
      <c r="S548" s="146">
        <v>0</v>
      </c>
      <c r="T548" s="146">
        <v>0</v>
      </c>
      <c r="U548" s="146">
        <v>0</v>
      </c>
      <c r="V548" s="146">
        <v>0</v>
      </c>
      <c r="W548" s="146">
        <v>0</v>
      </c>
      <c r="X548" s="146">
        <v>0</v>
      </c>
      <c r="Y548" s="146">
        <v>0</v>
      </c>
      <c r="Z548" s="146">
        <v>0</v>
      </c>
      <c r="AA548" s="146">
        <v>0</v>
      </c>
      <c r="AB548" s="146">
        <v>0</v>
      </c>
      <c r="AC548" s="248">
        <v>0</v>
      </c>
      <c r="AE548" s="144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145">
        <v>0</v>
      </c>
      <c r="AR548" s="10"/>
    </row>
    <row r="549" spans="1:44" x14ac:dyDescent="0.35">
      <c r="A549" s="171">
        <v>4</v>
      </c>
      <c r="B549" s="228">
        <v>0.97916700000000001</v>
      </c>
      <c r="C549" s="144">
        <v>0</v>
      </c>
      <c r="D549" s="247">
        <v>0</v>
      </c>
      <c r="E549" s="146">
        <v>0</v>
      </c>
      <c r="F549" s="146">
        <v>0</v>
      </c>
      <c r="G549" s="146">
        <v>0</v>
      </c>
      <c r="H549" s="146">
        <v>0</v>
      </c>
      <c r="I549" s="146">
        <v>0</v>
      </c>
      <c r="J549" s="146">
        <v>0</v>
      </c>
      <c r="K549" s="146">
        <v>0</v>
      </c>
      <c r="L549" s="146">
        <v>0</v>
      </c>
      <c r="M549" s="146">
        <v>0</v>
      </c>
      <c r="N549" s="146">
        <v>0</v>
      </c>
      <c r="O549" s="248">
        <v>0</v>
      </c>
      <c r="Q549" s="144">
        <v>0</v>
      </c>
      <c r="R549" s="247">
        <v>0</v>
      </c>
      <c r="S549" s="146">
        <v>0</v>
      </c>
      <c r="T549" s="146">
        <v>0</v>
      </c>
      <c r="U549" s="146">
        <v>0</v>
      </c>
      <c r="V549" s="146">
        <v>0</v>
      </c>
      <c r="W549" s="146">
        <v>0</v>
      </c>
      <c r="X549" s="146">
        <v>0</v>
      </c>
      <c r="Y549" s="146">
        <v>0</v>
      </c>
      <c r="Z549" s="146">
        <v>0</v>
      </c>
      <c r="AA549" s="146">
        <v>0</v>
      </c>
      <c r="AB549" s="146">
        <v>0</v>
      </c>
      <c r="AC549" s="248">
        <v>0</v>
      </c>
      <c r="AE549" s="144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145">
        <v>0</v>
      </c>
      <c r="AR549" s="10"/>
    </row>
    <row r="550" spans="1:44" x14ac:dyDescent="0.35">
      <c r="A550" s="171">
        <v>4</v>
      </c>
      <c r="B550" s="228">
        <v>0.98958299999999999</v>
      </c>
      <c r="C550" s="147">
        <v>2</v>
      </c>
      <c r="D550" s="249">
        <v>0</v>
      </c>
      <c r="E550" s="250">
        <v>2</v>
      </c>
      <c r="F550" s="250">
        <v>0</v>
      </c>
      <c r="G550" s="250">
        <v>0</v>
      </c>
      <c r="H550" s="250">
        <v>0</v>
      </c>
      <c r="I550" s="250">
        <v>0</v>
      </c>
      <c r="J550" s="250">
        <v>0</v>
      </c>
      <c r="K550" s="250">
        <v>0</v>
      </c>
      <c r="L550" s="250">
        <v>0</v>
      </c>
      <c r="M550" s="250">
        <v>0</v>
      </c>
      <c r="N550" s="250">
        <v>0</v>
      </c>
      <c r="O550" s="251">
        <v>0</v>
      </c>
      <c r="Q550" s="147">
        <v>0</v>
      </c>
      <c r="R550" s="249">
        <v>0</v>
      </c>
      <c r="S550" s="250">
        <v>0</v>
      </c>
      <c r="T550" s="250">
        <v>0</v>
      </c>
      <c r="U550" s="250">
        <v>0</v>
      </c>
      <c r="V550" s="250">
        <v>0</v>
      </c>
      <c r="W550" s="250">
        <v>0</v>
      </c>
      <c r="X550" s="250">
        <v>0</v>
      </c>
      <c r="Y550" s="250">
        <v>0</v>
      </c>
      <c r="Z550" s="250">
        <v>0</v>
      </c>
      <c r="AA550" s="250">
        <v>0</v>
      </c>
      <c r="AB550" s="250">
        <v>0</v>
      </c>
      <c r="AC550" s="251">
        <v>0</v>
      </c>
      <c r="AE550" s="147">
        <v>2</v>
      </c>
      <c r="AF550" s="13">
        <v>0</v>
      </c>
      <c r="AG550" s="13">
        <v>2</v>
      </c>
      <c r="AH550" s="13">
        <v>0</v>
      </c>
      <c r="AI550" s="13">
        <v>0</v>
      </c>
      <c r="AJ550" s="13">
        <v>0</v>
      </c>
      <c r="AK550" s="13">
        <v>0</v>
      </c>
      <c r="AL550" s="13">
        <v>0</v>
      </c>
      <c r="AM550" s="13">
        <v>0</v>
      </c>
      <c r="AN550" s="13">
        <v>0</v>
      </c>
      <c r="AO550" s="13">
        <v>0</v>
      </c>
      <c r="AP550" s="13">
        <v>0</v>
      </c>
      <c r="AQ550" s="148">
        <v>0</v>
      </c>
      <c r="AR550" s="10"/>
    </row>
    <row r="551" spans="1:44" x14ac:dyDescent="0.35">
      <c r="A551" s="171">
        <v>4</v>
      </c>
      <c r="B551" s="323" t="s">
        <v>35</v>
      </c>
      <c r="C551" s="324">
        <v>337</v>
      </c>
      <c r="D551" s="325">
        <v>4</v>
      </c>
      <c r="E551" s="325">
        <v>240</v>
      </c>
      <c r="F551" s="325">
        <v>1</v>
      </c>
      <c r="G551" s="325">
        <v>82</v>
      </c>
      <c r="H551" s="325">
        <v>1</v>
      </c>
      <c r="I551" s="325">
        <v>1</v>
      </c>
      <c r="J551" s="325">
        <v>1</v>
      </c>
      <c r="K551" s="325">
        <v>6</v>
      </c>
      <c r="L551" s="325">
        <v>1</v>
      </c>
      <c r="M551" s="325">
        <v>0</v>
      </c>
      <c r="N551" s="325">
        <v>0</v>
      </c>
      <c r="O551" s="326">
        <v>0</v>
      </c>
      <c r="P551" s="8"/>
      <c r="Q551" s="327">
        <v>313</v>
      </c>
      <c r="R551" s="325">
        <v>5</v>
      </c>
      <c r="S551" s="325">
        <v>273</v>
      </c>
      <c r="T551" s="325">
        <v>2</v>
      </c>
      <c r="U551" s="325">
        <v>27</v>
      </c>
      <c r="V551" s="325">
        <v>1</v>
      </c>
      <c r="W551" s="325">
        <v>1</v>
      </c>
      <c r="X551" s="325">
        <v>2</v>
      </c>
      <c r="Y551" s="325">
        <v>2</v>
      </c>
      <c r="Z551" s="325">
        <v>0</v>
      </c>
      <c r="AA551" s="325">
        <v>0</v>
      </c>
      <c r="AB551" s="325">
        <v>0</v>
      </c>
      <c r="AC551" s="326">
        <v>0</v>
      </c>
      <c r="AD551" s="8"/>
      <c r="AE551" s="327">
        <v>650</v>
      </c>
      <c r="AF551" s="325">
        <v>9</v>
      </c>
      <c r="AG551" s="325">
        <v>513</v>
      </c>
      <c r="AH551" s="325">
        <v>3</v>
      </c>
      <c r="AI551" s="325">
        <v>109</v>
      </c>
      <c r="AJ551" s="325">
        <v>2</v>
      </c>
      <c r="AK551" s="325">
        <v>2</v>
      </c>
      <c r="AL551" s="325">
        <v>3</v>
      </c>
      <c r="AM551" s="325">
        <v>8</v>
      </c>
      <c r="AN551" s="325">
        <v>1</v>
      </c>
      <c r="AO551" s="325">
        <v>0</v>
      </c>
      <c r="AP551" s="325">
        <v>0</v>
      </c>
      <c r="AQ551" s="326">
        <v>0</v>
      </c>
      <c r="AR551" s="10"/>
    </row>
    <row r="552" spans="1:44" x14ac:dyDescent="0.35">
      <c r="A552" s="171">
        <v>4</v>
      </c>
      <c r="B552" s="328" t="s">
        <v>36</v>
      </c>
      <c r="C552" s="329">
        <v>356</v>
      </c>
      <c r="D552" s="330">
        <v>4</v>
      </c>
      <c r="E552" s="330">
        <v>258</v>
      </c>
      <c r="F552" s="330">
        <v>1</v>
      </c>
      <c r="G552" s="330">
        <v>83</v>
      </c>
      <c r="H552" s="330">
        <v>1</v>
      </c>
      <c r="I552" s="330">
        <v>1</v>
      </c>
      <c r="J552" s="330">
        <v>1</v>
      </c>
      <c r="K552" s="330">
        <v>6</v>
      </c>
      <c r="L552" s="330">
        <v>1</v>
      </c>
      <c r="M552" s="330">
        <v>0</v>
      </c>
      <c r="N552" s="330">
        <v>0</v>
      </c>
      <c r="O552" s="331">
        <v>0</v>
      </c>
      <c r="P552" s="8"/>
      <c r="Q552" s="332">
        <v>337</v>
      </c>
      <c r="R552" s="330">
        <v>5</v>
      </c>
      <c r="S552" s="330">
        <v>293</v>
      </c>
      <c r="T552" s="330">
        <v>2</v>
      </c>
      <c r="U552" s="330">
        <v>30</v>
      </c>
      <c r="V552" s="330">
        <v>1</v>
      </c>
      <c r="W552" s="330">
        <v>1</v>
      </c>
      <c r="X552" s="330">
        <v>2</v>
      </c>
      <c r="Y552" s="330">
        <v>2</v>
      </c>
      <c r="Z552" s="330">
        <v>0</v>
      </c>
      <c r="AA552" s="330">
        <v>1</v>
      </c>
      <c r="AB552" s="330">
        <v>0</v>
      </c>
      <c r="AC552" s="331">
        <v>0</v>
      </c>
      <c r="AD552" s="8"/>
      <c r="AE552" s="332">
        <v>693</v>
      </c>
      <c r="AF552" s="330">
        <v>9</v>
      </c>
      <c r="AG552" s="330">
        <v>551</v>
      </c>
      <c r="AH552" s="330">
        <v>3</v>
      </c>
      <c r="AI552" s="330">
        <v>113</v>
      </c>
      <c r="AJ552" s="330">
        <v>2</v>
      </c>
      <c r="AK552" s="330">
        <v>2</v>
      </c>
      <c r="AL552" s="330">
        <v>3</v>
      </c>
      <c r="AM552" s="330">
        <v>8</v>
      </c>
      <c r="AN552" s="330">
        <v>1</v>
      </c>
      <c r="AO552" s="330">
        <v>1</v>
      </c>
      <c r="AP552" s="330">
        <v>0</v>
      </c>
      <c r="AQ552" s="331">
        <v>0</v>
      </c>
      <c r="AR552" s="10"/>
    </row>
    <row r="553" spans="1:44" x14ac:dyDescent="0.35">
      <c r="A553" s="171">
        <v>4</v>
      </c>
      <c r="B553" s="333" t="s">
        <v>37</v>
      </c>
      <c r="C553" s="334">
        <v>361</v>
      </c>
      <c r="D553" s="335">
        <v>4</v>
      </c>
      <c r="E553" s="335">
        <v>262</v>
      </c>
      <c r="F553" s="335">
        <v>1</v>
      </c>
      <c r="G553" s="335">
        <v>84</v>
      </c>
      <c r="H553" s="335">
        <v>1</v>
      </c>
      <c r="I553" s="335">
        <v>1</v>
      </c>
      <c r="J553" s="335">
        <v>1</v>
      </c>
      <c r="K553" s="335">
        <v>6</v>
      </c>
      <c r="L553" s="335">
        <v>1</v>
      </c>
      <c r="M553" s="335">
        <v>0</v>
      </c>
      <c r="N553" s="335">
        <v>0</v>
      </c>
      <c r="O553" s="336">
        <v>0</v>
      </c>
      <c r="P553" s="8"/>
      <c r="Q553" s="337">
        <v>337</v>
      </c>
      <c r="R553" s="335">
        <v>5</v>
      </c>
      <c r="S553" s="335">
        <v>293</v>
      </c>
      <c r="T553" s="335">
        <v>2</v>
      </c>
      <c r="U553" s="335">
        <v>30</v>
      </c>
      <c r="V553" s="335">
        <v>1</v>
      </c>
      <c r="W553" s="335">
        <v>1</v>
      </c>
      <c r="X553" s="335">
        <v>2</v>
      </c>
      <c r="Y553" s="335">
        <v>2</v>
      </c>
      <c r="Z553" s="335">
        <v>0</v>
      </c>
      <c r="AA553" s="335">
        <v>1</v>
      </c>
      <c r="AB553" s="335">
        <v>0</v>
      </c>
      <c r="AC553" s="336">
        <v>0</v>
      </c>
      <c r="AD553" s="8"/>
      <c r="AE553" s="337">
        <v>698</v>
      </c>
      <c r="AF553" s="335">
        <v>9</v>
      </c>
      <c r="AG553" s="335">
        <v>555</v>
      </c>
      <c r="AH553" s="335">
        <v>3</v>
      </c>
      <c r="AI553" s="335">
        <v>114</v>
      </c>
      <c r="AJ553" s="335">
        <v>2</v>
      </c>
      <c r="AK553" s="335">
        <v>2</v>
      </c>
      <c r="AL553" s="335">
        <v>3</v>
      </c>
      <c r="AM553" s="335">
        <v>8</v>
      </c>
      <c r="AN553" s="335">
        <v>1</v>
      </c>
      <c r="AO553" s="335">
        <v>1</v>
      </c>
      <c r="AP553" s="335">
        <v>0</v>
      </c>
      <c r="AQ553" s="336">
        <v>0</v>
      </c>
      <c r="AR553" s="10"/>
    </row>
    <row r="554" spans="1:44" x14ac:dyDescent="0.35">
      <c r="A554" s="171">
        <v>4</v>
      </c>
      <c r="B554" s="338" t="s">
        <v>38</v>
      </c>
      <c r="C554" s="339">
        <v>361</v>
      </c>
      <c r="D554" s="340">
        <v>4</v>
      </c>
      <c r="E554" s="340">
        <v>262</v>
      </c>
      <c r="F554" s="340">
        <v>1</v>
      </c>
      <c r="G554" s="340">
        <v>84</v>
      </c>
      <c r="H554" s="340">
        <v>1</v>
      </c>
      <c r="I554" s="340">
        <v>1</v>
      </c>
      <c r="J554" s="340">
        <v>1</v>
      </c>
      <c r="K554" s="340">
        <v>6</v>
      </c>
      <c r="L554" s="340">
        <v>1</v>
      </c>
      <c r="M554" s="340">
        <v>0</v>
      </c>
      <c r="N554" s="340">
        <v>0</v>
      </c>
      <c r="O554" s="341">
        <v>0</v>
      </c>
      <c r="P554" s="8"/>
      <c r="Q554" s="342">
        <v>339</v>
      </c>
      <c r="R554" s="340">
        <v>5</v>
      </c>
      <c r="S554" s="340">
        <v>295</v>
      </c>
      <c r="T554" s="340">
        <v>2</v>
      </c>
      <c r="U554" s="340">
        <v>30</v>
      </c>
      <c r="V554" s="340">
        <v>1</v>
      </c>
      <c r="W554" s="340">
        <v>1</v>
      </c>
      <c r="X554" s="340">
        <v>2</v>
      </c>
      <c r="Y554" s="340">
        <v>2</v>
      </c>
      <c r="Z554" s="340">
        <v>0</v>
      </c>
      <c r="AA554" s="340">
        <v>1</v>
      </c>
      <c r="AB554" s="340">
        <v>0</v>
      </c>
      <c r="AC554" s="341">
        <v>0</v>
      </c>
      <c r="AD554" s="8"/>
      <c r="AE554" s="342">
        <v>700</v>
      </c>
      <c r="AF554" s="340">
        <v>9</v>
      </c>
      <c r="AG554" s="340">
        <v>557</v>
      </c>
      <c r="AH554" s="340">
        <v>3</v>
      </c>
      <c r="AI554" s="340">
        <v>114</v>
      </c>
      <c r="AJ554" s="340">
        <v>2</v>
      </c>
      <c r="AK554" s="340">
        <v>2</v>
      </c>
      <c r="AL554" s="340">
        <v>3</v>
      </c>
      <c r="AM554" s="340">
        <v>8</v>
      </c>
      <c r="AN554" s="340">
        <v>1</v>
      </c>
      <c r="AO554" s="340">
        <v>1</v>
      </c>
      <c r="AP554" s="340">
        <v>0</v>
      </c>
      <c r="AQ554" s="341">
        <v>0</v>
      </c>
      <c r="AR554" s="10"/>
    </row>
    <row r="555" spans="1:44" x14ac:dyDescent="0.35">
      <c r="A555" s="171"/>
      <c r="AR555" s="10"/>
    </row>
    <row r="556" spans="1:44" x14ac:dyDescent="0.35">
      <c r="A556" s="171"/>
      <c r="B556" s="177" t="s">
        <v>5</v>
      </c>
      <c r="C556" s="182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3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13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3"/>
      <c r="AR556" s="10"/>
    </row>
    <row r="557" spans="1:44" x14ac:dyDescent="0.35">
      <c r="A557" s="171">
        <v>5</v>
      </c>
      <c r="B557" s="228">
        <v>0</v>
      </c>
      <c r="C557" s="140">
        <v>0</v>
      </c>
      <c r="D557" s="245">
        <v>0</v>
      </c>
      <c r="E557" s="141">
        <v>0</v>
      </c>
      <c r="F557" s="141">
        <v>0</v>
      </c>
      <c r="G557" s="141">
        <v>0</v>
      </c>
      <c r="H557" s="141">
        <v>0</v>
      </c>
      <c r="I557" s="141">
        <v>0</v>
      </c>
      <c r="J557" s="141">
        <v>0</v>
      </c>
      <c r="K557" s="141">
        <v>0</v>
      </c>
      <c r="L557" s="141">
        <v>0</v>
      </c>
      <c r="M557" s="141">
        <v>0</v>
      </c>
      <c r="N557" s="141">
        <v>0</v>
      </c>
      <c r="O557" s="246">
        <v>0</v>
      </c>
      <c r="Q557" s="140">
        <v>0</v>
      </c>
      <c r="R557" s="245">
        <v>0</v>
      </c>
      <c r="S557" s="141">
        <v>0</v>
      </c>
      <c r="T557" s="141">
        <v>0</v>
      </c>
      <c r="U557" s="141">
        <v>0</v>
      </c>
      <c r="V557" s="141">
        <v>0</v>
      </c>
      <c r="W557" s="141">
        <v>0</v>
      </c>
      <c r="X557" s="141">
        <v>0</v>
      </c>
      <c r="Y557" s="141">
        <v>0</v>
      </c>
      <c r="Z557" s="141">
        <v>0</v>
      </c>
      <c r="AA557" s="141">
        <v>0</v>
      </c>
      <c r="AB557" s="141">
        <v>0</v>
      </c>
      <c r="AC557" s="246">
        <v>0</v>
      </c>
      <c r="AE557" s="140">
        <v>0</v>
      </c>
      <c r="AF557" s="141">
        <v>0</v>
      </c>
      <c r="AG557" s="142">
        <v>0</v>
      </c>
      <c r="AH557" s="142">
        <v>0</v>
      </c>
      <c r="AI557" s="142">
        <v>0</v>
      </c>
      <c r="AJ557" s="142">
        <v>0</v>
      </c>
      <c r="AK557" s="142">
        <v>0</v>
      </c>
      <c r="AL557" s="142">
        <v>0</v>
      </c>
      <c r="AM557" s="142">
        <v>0</v>
      </c>
      <c r="AN557" s="142">
        <v>0</v>
      </c>
      <c r="AO557" s="142">
        <v>0</v>
      </c>
      <c r="AP557" s="142">
        <v>0</v>
      </c>
      <c r="AQ557" s="143">
        <v>0</v>
      </c>
      <c r="AR557" s="10"/>
    </row>
    <row r="558" spans="1:44" x14ac:dyDescent="0.35">
      <c r="A558" s="171">
        <v>5</v>
      </c>
      <c r="B558" s="228">
        <v>1.0416999999999999E-2</v>
      </c>
      <c r="C558" s="144">
        <v>0</v>
      </c>
      <c r="D558" s="247">
        <v>0</v>
      </c>
      <c r="E558" s="146">
        <v>0</v>
      </c>
      <c r="F558" s="146">
        <v>0</v>
      </c>
      <c r="G558" s="146">
        <v>0</v>
      </c>
      <c r="H558" s="146">
        <v>0</v>
      </c>
      <c r="I558" s="146">
        <v>0</v>
      </c>
      <c r="J558" s="146">
        <v>0</v>
      </c>
      <c r="K558" s="146">
        <v>0</v>
      </c>
      <c r="L558" s="146">
        <v>0</v>
      </c>
      <c r="M558" s="146">
        <v>0</v>
      </c>
      <c r="N558" s="146">
        <v>0</v>
      </c>
      <c r="O558" s="248">
        <v>0</v>
      </c>
      <c r="Q558" s="144">
        <v>0</v>
      </c>
      <c r="R558" s="247">
        <v>0</v>
      </c>
      <c r="S558" s="146">
        <v>0</v>
      </c>
      <c r="T558" s="146">
        <v>0</v>
      </c>
      <c r="U558" s="146">
        <v>0</v>
      </c>
      <c r="V558" s="146">
        <v>0</v>
      </c>
      <c r="W558" s="146">
        <v>0</v>
      </c>
      <c r="X558" s="146">
        <v>0</v>
      </c>
      <c r="Y558" s="146">
        <v>0</v>
      </c>
      <c r="Z558" s="146">
        <v>0</v>
      </c>
      <c r="AA558" s="146">
        <v>0</v>
      </c>
      <c r="AB558" s="146">
        <v>0</v>
      </c>
      <c r="AC558" s="248">
        <v>0</v>
      </c>
      <c r="AE558" s="144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145">
        <v>0</v>
      </c>
      <c r="AR558" s="10"/>
    </row>
    <row r="559" spans="1:44" x14ac:dyDescent="0.35">
      <c r="A559" s="171">
        <v>5</v>
      </c>
      <c r="B559" s="228">
        <v>2.0833000000000001E-2</v>
      </c>
      <c r="C559" s="144">
        <v>0</v>
      </c>
      <c r="D559" s="247">
        <v>0</v>
      </c>
      <c r="E559" s="146">
        <v>0</v>
      </c>
      <c r="F559" s="146">
        <v>0</v>
      </c>
      <c r="G559" s="146">
        <v>0</v>
      </c>
      <c r="H559" s="146">
        <v>0</v>
      </c>
      <c r="I559" s="146">
        <v>0</v>
      </c>
      <c r="J559" s="146">
        <v>0</v>
      </c>
      <c r="K559" s="146">
        <v>0</v>
      </c>
      <c r="L559" s="146">
        <v>0</v>
      </c>
      <c r="M559" s="146">
        <v>0</v>
      </c>
      <c r="N559" s="146">
        <v>0</v>
      </c>
      <c r="O559" s="248">
        <v>0</v>
      </c>
      <c r="Q559" s="144">
        <v>0</v>
      </c>
      <c r="R559" s="247">
        <v>0</v>
      </c>
      <c r="S559" s="146">
        <v>0</v>
      </c>
      <c r="T559" s="146">
        <v>0</v>
      </c>
      <c r="U559" s="146">
        <v>0</v>
      </c>
      <c r="V559" s="146">
        <v>0</v>
      </c>
      <c r="W559" s="146">
        <v>0</v>
      </c>
      <c r="X559" s="146">
        <v>0</v>
      </c>
      <c r="Y559" s="146">
        <v>0</v>
      </c>
      <c r="Z559" s="146">
        <v>0</v>
      </c>
      <c r="AA559" s="146">
        <v>0</v>
      </c>
      <c r="AB559" s="146">
        <v>0</v>
      </c>
      <c r="AC559" s="248">
        <v>0</v>
      </c>
      <c r="AE559" s="144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0</v>
      </c>
      <c r="AQ559" s="145">
        <v>0</v>
      </c>
      <c r="AR559" s="10"/>
    </row>
    <row r="560" spans="1:44" x14ac:dyDescent="0.35">
      <c r="A560" s="171">
        <v>5</v>
      </c>
      <c r="B560" s="228">
        <v>3.125E-2</v>
      </c>
      <c r="C560" s="144">
        <v>0</v>
      </c>
      <c r="D560" s="247">
        <v>0</v>
      </c>
      <c r="E560" s="146">
        <v>0</v>
      </c>
      <c r="F560" s="146">
        <v>0</v>
      </c>
      <c r="G560" s="146">
        <v>0</v>
      </c>
      <c r="H560" s="146">
        <v>0</v>
      </c>
      <c r="I560" s="146">
        <v>0</v>
      </c>
      <c r="J560" s="146">
        <v>0</v>
      </c>
      <c r="K560" s="146">
        <v>0</v>
      </c>
      <c r="L560" s="146">
        <v>0</v>
      </c>
      <c r="M560" s="146">
        <v>0</v>
      </c>
      <c r="N560" s="146">
        <v>0</v>
      </c>
      <c r="O560" s="248">
        <v>0</v>
      </c>
      <c r="Q560" s="144">
        <v>0</v>
      </c>
      <c r="R560" s="247">
        <v>0</v>
      </c>
      <c r="S560" s="146">
        <v>0</v>
      </c>
      <c r="T560" s="146">
        <v>0</v>
      </c>
      <c r="U560" s="146">
        <v>0</v>
      </c>
      <c r="V560" s="146">
        <v>0</v>
      </c>
      <c r="W560" s="146">
        <v>0</v>
      </c>
      <c r="X560" s="146">
        <v>0</v>
      </c>
      <c r="Y560" s="146">
        <v>0</v>
      </c>
      <c r="Z560" s="146">
        <v>0</v>
      </c>
      <c r="AA560" s="146">
        <v>0</v>
      </c>
      <c r="AB560" s="146">
        <v>0</v>
      </c>
      <c r="AC560" s="248">
        <v>0</v>
      </c>
      <c r="AE560" s="144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</v>
      </c>
      <c r="AQ560" s="145">
        <v>0</v>
      </c>
      <c r="AR560" s="10"/>
    </row>
    <row r="561" spans="1:44" x14ac:dyDescent="0.35">
      <c r="A561" s="171">
        <v>5</v>
      </c>
      <c r="B561" s="228">
        <v>4.1667000000000003E-2</v>
      </c>
      <c r="C561" s="144">
        <v>0</v>
      </c>
      <c r="D561" s="247">
        <v>0</v>
      </c>
      <c r="E561" s="146">
        <v>0</v>
      </c>
      <c r="F561" s="146">
        <v>0</v>
      </c>
      <c r="G561" s="146">
        <v>0</v>
      </c>
      <c r="H561" s="146">
        <v>0</v>
      </c>
      <c r="I561" s="146">
        <v>0</v>
      </c>
      <c r="J561" s="146">
        <v>0</v>
      </c>
      <c r="K561" s="146">
        <v>0</v>
      </c>
      <c r="L561" s="146">
        <v>0</v>
      </c>
      <c r="M561" s="146">
        <v>0</v>
      </c>
      <c r="N561" s="146">
        <v>0</v>
      </c>
      <c r="O561" s="248">
        <v>0</v>
      </c>
      <c r="Q561" s="144">
        <v>0</v>
      </c>
      <c r="R561" s="247">
        <v>0</v>
      </c>
      <c r="S561" s="146">
        <v>0</v>
      </c>
      <c r="T561" s="146">
        <v>0</v>
      </c>
      <c r="U561" s="146">
        <v>0</v>
      </c>
      <c r="V561" s="146">
        <v>0</v>
      </c>
      <c r="W561" s="146">
        <v>0</v>
      </c>
      <c r="X561" s="146">
        <v>0</v>
      </c>
      <c r="Y561" s="146">
        <v>0</v>
      </c>
      <c r="Z561" s="146">
        <v>0</v>
      </c>
      <c r="AA561" s="146">
        <v>0</v>
      </c>
      <c r="AB561" s="146">
        <v>0</v>
      </c>
      <c r="AC561" s="248">
        <v>0</v>
      </c>
      <c r="AE561" s="144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8">
        <v>0</v>
      </c>
      <c r="AO561" s="8">
        <v>0</v>
      </c>
      <c r="AP561" s="8">
        <v>0</v>
      </c>
      <c r="AQ561" s="145">
        <v>0</v>
      </c>
      <c r="AR561" s="10"/>
    </row>
    <row r="562" spans="1:44" x14ac:dyDescent="0.35">
      <c r="A562" s="171">
        <v>5</v>
      </c>
      <c r="B562" s="228">
        <v>5.2082999999999997E-2</v>
      </c>
      <c r="C562" s="144">
        <v>0</v>
      </c>
      <c r="D562" s="247">
        <v>0</v>
      </c>
      <c r="E562" s="146">
        <v>0</v>
      </c>
      <c r="F562" s="146">
        <v>0</v>
      </c>
      <c r="G562" s="146">
        <v>0</v>
      </c>
      <c r="H562" s="146">
        <v>0</v>
      </c>
      <c r="I562" s="146">
        <v>0</v>
      </c>
      <c r="J562" s="146">
        <v>0</v>
      </c>
      <c r="K562" s="146">
        <v>0</v>
      </c>
      <c r="L562" s="146">
        <v>0</v>
      </c>
      <c r="M562" s="146">
        <v>0</v>
      </c>
      <c r="N562" s="146">
        <v>0</v>
      </c>
      <c r="O562" s="248">
        <v>0</v>
      </c>
      <c r="Q562" s="144">
        <v>0</v>
      </c>
      <c r="R562" s="247">
        <v>0</v>
      </c>
      <c r="S562" s="146">
        <v>0</v>
      </c>
      <c r="T562" s="146">
        <v>0</v>
      </c>
      <c r="U562" s="146">
        <v>0</v>
      </c>
      <c r="V562" s="146">
        <v>0</v>
      </c>
      <c r="W562" s="146">
        <v>0</v>
      </c>
      <c r="X562" s="146">
        <v>0</v>
      </c>
      <c r="Y562" s="146">
        <v>0</v>
      </c>
      <c r="Z562" s="146">
        <v>0</v>
      </c>
      <c r="AA562" s="146">
        <v>0</v>
      </c>
      <c r="AB562" s="146">
        <v>0</v>
      </c>
      <c r="AC562" s="248">
        <v>0</v>
      </c>
      <c r="AE562" s="144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0</v>
      </c>
      <c r="AP562" s="8">
        <v>0</v>
      </c>
      <c r="AQ562" s="145">
        <v>0</v>
      </c>
      <c r="AR562" s="10"/>
    </row>
    <row r="563" spans="1:44" x14ac:dyDescent="0.35">
      <c r="A563" s="171">
        <v>5</v>
      </c>
      <c r="B563" s="228">
        <v>6.25E-2</v>
      </c>
      <c r="C563" s="144">
        <v>0</v>
      </c>
      <c r="D563" s="247">
        <v>0</v>
      </c>
      <c r="E563" s="146">
        <v>0</v>
      </c>
      <c r="F563" s="146">
        <v>0</v>
      </c>
      <c r="G563" s="146">
        <v>0</v>
      </c>
      <c r="H563" s="146">
        <v>0</v>
      </c>
      <c r="I563" s="146">
        <v>0</v>
      </c>
      <c r="J563" s="146">
        <v>0</v>
      </c>
      <c r="K563" s="146">
        <v>0</v>
      </c>
      <c r="L563" s="146">
        <v>0</v>
      </c>
      <c r="M563" s="146">
        <v>0</v>
      </c>
      <c r="N563" s="146">
        <v>0</v>
      </c>
      <c r="O563" s="248">
        <v>0</v>
      </c>
      <c r="Q563" s="144">
        <v>0</v>
      </c>
      <c r="R563" s="247">
        <v>0</v>
      </c>
      <c r="S563" s="146">
        <v>0</v>
      </c>
      <c r="T563" s="146">
        <v>0</v>
      </c>
      <c r="U563" s="146">
        <v>0</v>
      </c>
      <c r="V563" s="146">
        <v>0</v>
      </c>
      <c r="W563" s="146">
        <v>0</v>
      </c>
      <c r="X563" s="146">
        <v>0</v>
      </c>
      <c r="Y563" s="146">
        <v>0</v>
      </c>
      <c r="Z563" s="146">
        <v>0</v>
      </c>
      <c r="AA563" s="146">
        <v>0</v>
      </c>
      <c r="AB563" s="146">
        <v>0</v>
      </c>
      <c r="AC563" s="248">
        <v>0</v>
      </c>
      <c r="AE563" s="144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  <c r="AP563" s="8">
        <v>0</v>
      </c>
      <c r="AQ563" s="145">
        <v>0</v>
      </c>
      <c r="AR563" s="10"/>
    </row>
    <row r="564" spans="1:44" x14ac:dyDescent="0.35">
      <c r="A564" s="171">
        <v>5</v>
      </c>
      <c r="B564" s="228">
        <v>7.2916999999999996E-2</v>
      </c>
      <c r="C564" s="144">
        <v>0</v>
      </c>
      <c r="D564" s="247">
        <v>0</v>
      </c>
      <c r="E564" s="146">
        <v>0</v>
      </c>
      <c r="F564" s="146">
        <v>0</v>
      </c>
      <c r="G564" s="146">
        <v>0</v>
      </c>
      <c r="H564" s="146">
        <v>0</v>
      </c>
      <c r="I564" s="146">
        <v>0</v>
      </c>
      <c r="J564" s="146">
        <v>0</v>
      </c>
      <c r="K564" s="146">
        <v>0</v>
      </c>
      <c r="L564" s="146">
        <v>0</v>
      </c>
      <c r="M564" s="146">
        <v>0</v>
      </c>
      <c r="N564" s="146">
        <v>0</v>
      </c>
      <c r="O564" s="248">
        <v>0</v>
      </c>
      <c r="Q564" s="144">
        <v>0</v>
      </c>
      <c r="R564" s="247">
        <v>0</v>
      </c>
      <c r="S564" s="146">
        <v>0</v>
      </c>
      <c r="T564" s="146">
        <v>0</v>
      </c>
      <c r="U564" s="146">
        <v>0</v>
      </c>
      <c r="V564" s="146">
        <v>0</v>
      </c>
      <c r="W564" s="146">
        <v>0</v>
      </c>
      <c r="X564" s="146">
        <v>0</v>
      </c>
      <c r="Y564" s="146">
        <v>0</v>
      </c>
      <c r="Z564" s="146">
        <v>0</v>
      </c>
      <c r="AA564" s="146">
        <v>0</v>
      </c>
      <c r="AB564" s="146">
        <v>0</v>
      </c>
      <c r="AC564" s="248">
        <v>0</v>
      </c>
      <c r="AE564" s="144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145">
        <v>0</v>
      </c>
      <c r="AR564" s="10"/>
    </row>
    <row r="565" spans="1:44" x14ac:dyDescent="0.35">
      <c r="A565" s="171">
        <v>5</v>
      </c>
      <c r="B565" s="228">
        <v>8.3333000000000004E-2</v>
      </c>
      <c r="C565" s="144">
        <v>0</v>
      </c>
      <c r="D565" s="247">
        <v>0</v>
      </c>
      <c r="E565" s="146">
        <v>0</v>
      </c>
      <c r="F565" s="146">
        <v>0</v>
      </c>
      <c r="G565" s="146">
        <v>0</v>
      </c>
      <c r="H565" s="146">
        <v>0</v>
      </c>
      <c r="I565" s="146">
        <v>0</v>
      </c>
      <c r="J565" s="146">
        <v>0</v>
      </c>
      <c r="K565" s="146">
        <v>0</v>
      </c>
      <c r="L565" s="146">
        <v>0</v>
      </c>
      <c r="M565" s="146">
        <v>0</v>
      </c>
      <c r="N565" s="146">
        <v>0</v>
      </c>
      <c r="O565" s="248">
        <v>0</v>
      </c>
      <c r="Q565" s="144">
        <v>0</v>
      </c>
      <c r="R565" s="247">
        <v>0</v>
      </c>
      <c r="S565" s="146">
        <v>0</v>
      </c>
      <c r="T565" s="146">
        <v>0</v>
      </c>
      <c r="U565" s="146">
        <v>0</v>
      </c>
      <c r="V565" s="146">
        <v>0</v>
      </c>
      <c r="W565" s="146">
        <v>0</v>
      </c>
      <c r="X565" s="146">
        <v>0</v>
      </c>
      <c r="Y565" s="146">
        <v>0</v>
      </c>
      <c r="Z565" s="146">
        <v>0</v>
      </c>
      <c r="AA565" s="146">
        <v>0</v>
      </c>
      <c r="AB565" s="146">
        <v>0</v>
      </c>
      <c r="AC565" s="248">
        <v>0</v>
      </c>
      <c r="AE565" s="144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145">
        <v>0</v>
      </c>
      <c r="AR565" s="10"/>
    </row>
    <row r="566" spans="1:44" x14ac:dyDescent="0.35">
      <c r="A566" s="171">
        <v>5</v>
      </c>
      <c r="B566" s="228">
        <v>9.375E-2</v>
      </c>
      <c r="C566" s="144">
        <v>0</v>
      </c>
      <c r="D566" s="247">
        <v>0</v>
      </c>
      <c r="E566" s="146">
        <v>0</v>
      </c>
      <c r="F566" s="146">
        <v>0</v>
      </c>
      <c r="G566" s="146">
        <v>0</v>
      </c>
      <c r="H566" s="146">
        <v>0</v>
      </c>
      <c r="I566" s="146">
        <v>0</v>
      </c>
      <c r="J566" s="146">
        <v>0</v>
      </c>
      <c r="K566" s="146">
        <v>0</v>
      </c>
      <c r="L566" s="146">
        <v>0</v>
      </c>
      <c r="M566" s="146">
        <v>0</v>
      </c>
      <c r="N566" s="146">
        <v>0</v>
      </c>
      <c r="O566" s="248">
        <v>0</v>
      </c>
      <c r="Q566" s="144">
        <v>0</v>
      </c>
      <c r="R566" s="247">
        <v>0</v>
      </c>
      <c r="S566" s="146">
        <v>0</v>
      </c>
      <c r="T566" s="146">
        <v>0</v>
      </c>
      <c r="U566" s="146">
        <v>0</v>
      </c>
      <c r="V566" s="146">
        <v>0</v>
      </c>
      <c r="W566" s="146">
        <v>0</v>
      </c>
      <c r="X566" s="146">
        <v>0</v>
      </c>
      <c r="Y566" s="146">
        <v>0</v>
      </c>
      <c r="Z566" s="146">
        <v>0</v>
      </c>
      <c r="AA566" s="146">
        <v>0</v>
      </c>
      <c r="AB566" s="146">
        <v>0</v>
      </c>
      <c r="AC566" s="248">
        <v>0</v>
      </c>
      <c r="AE566" s="144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0</v>
      </c>
      <c r="AP566" s="8">
        <v>0</v>
      </c>
      <c r="AQ566" s="145">
        <v>0</v>
      </c>
      <c r="AR566" s="10"/>
    </row>
    <row r="567" spans="1:44" x14ac:dyDescent="0.35">
      <c r="A567" s="171">
        <v>5</v>
      </c>
      <c r="B567" s="228">
        <v>0.104167</v>
      </c>
      <c r="C567" s="144">
        <v>0</v>
      </c>
      <c r="D567" s="247">
        <v>0</v>
      </c>
      <c r="E567" s="146">
        <v>0</v>
      </c>
      <c r="F567" s="146">
        <v>0</v>
      </c>
      <c r="G567" s="146">
        <v>0</v>
      </c>
      <c r="H567" s="146">
        <v>0</v>
      </c>
      <c r="I567" s="146">
        <v>0</v>
      </c>
      <c r="J567" s="146">
        <v>0</v>
      </c>
      <c r="K567" s="146">
        <v>0</v>
      </c>
      <c r="L567" s="146">
        <v>0</v>
      </c>
      <c r="M567" s="146">
        <v>0</v>
      </c>
      <c r="N567" s="146">
        <v>0</v>
      </c>
      <c r="O567" s="248">
        <v>0</v>
      </c>
      <c r="Q567" s="144">
        <v>0</v>
      </c>
      <c r="R567" s="247">
        <v>0</v>
      </c>
      <c r="S567" s="146">
        <v>0</v>
      </c>
      <c r="T567" s="146">
        <v>0</v>
      </c>
      <c r="U567" s="146">
        <v>0</v>
      </c>
      <c r="V567" s="146">
        <v>0</v>
      </c>
      <c r="W567" s="146">
        <v>0</v>
      </c>
      <c r="X567" s="146">
        <v>0</v>
      </c>
      <c r="Y567" s="146">
        <v>0</v>
      </c>
      <c r="Z567" s="146">
        <v>0</v>
      </c>
      <c r="AA567" s="146">
        <v>0</v>
      </c>
      <c r="AB567" s="146">
        <v>0</v>
      </c>
      <c r="AC567" s="248">
        <v>0</v>
      </c>
      <c r="AE567" s="144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0</v>
      </c>
      <c r="AP567" s="8">
        <v>0</v>
      </c>
      <c r="AQ567" s="145">
        <v>0</v>
      </c>
      <c r="AR567" s="10"/>
    </row>
    <row r="568" spans="1:44" x14ac:dyDescent="0.35">
      <c r="A568" s="171">
        <v>5</v>
      </c>
      <c r="B568" s="228">
        <v>0.114583</v>
      </c>
      <c r="C568" s="144">
        <v>0</v>
      </c>
      <c r="D568" s="247">
        <v>0</v>
      </c>
      <c r="E568" s="146">
        <v>0</v>
      </c>
      <c r="F568" s="146">
        <v>0</v>
      </c>
      <c r="G568" s="146">
        <v>0</v>
      </c>
      <c r="H568" s="146">
        <v>0</v>
      </c>
      <c r="I568" s="146">
        <v>0</v>
      </c>
      <c r="J568" s="146">
        <v>0</v>
      </c>
      <c r="K568" s="146">
        <v>0</v>
      </c>
      <c r="L568" s="146">
        <v>0</v>
      </c>
      <c r="M568" s="146">
        <v>0</v>
      </c>
      <c r="N568" s="146">
        <v>0</v>
      </c>
      <c r="O568" s="248">
        <v>0</v>
      </c>
      <c r="Q568" s="144">
        <v>0</v>
      </c>
      <c r="R568" s="247">
        <v>0</v>
      </c>
      <c r="S568" s="146">
        <v>0</v>
      </c>
      <c r="T568" s="146">
        <v>0</v>
      </c>
      <c r="U568" s="146">
        <v>0</v>
      </c>
      <c r="V568" s="146">
        <v>0</v>
      </c>
      <c r="W568" s="146">
        <v>0</v>
      </c>
      <c r="X568" s="146">
        <v>0</v>
      </c>
      <c r="Y568" s="146">
        <v>0</v>
      </c>
      <c r="Z568" s="146">
        <v>0</v>
      </c>
      <c r="AA568" s="146">
        <v>0</v>
      </c>
      <c r="AB568" s="146">
        <v>0</v>
      </c>
      <c r="AC568" s="248">
        <v>0</v>
      </c>
      <c r="AE568" s="144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</v>
      </c>
      <c r="AQ568" s="145">
        <v>0</v>
      </c>
      <c r="AR568" s="10"/>
    </row>
    <row r="569" spans="1:44" x14ac:dyDescent="0.35">
      <c r="A569" s="171">
        <v>5</v>
      </c>
      <c r="B569" s="228">
        <v>0.125</v>
      </c>
      <c r="C569" s="144">
        <v>0</v>
      </c>
      <c r="D569" s="247">
        <v>0</v>
      </c>
      <c r="E569" s="146">
        <v>0</v>
      </c>
      <c r="F569" s="146">
        <v>0</v>
      </c>
      <c r="G569" s="146">
        <v>0</v>
      </c>
      <c r="H569" s="146">
        <v>0</v>
      </c>
      <c r="I569" s="146">
        <v>0</v>
      </c>
      <c r="J569" s="146">
        <v>0</v>
      </c>
      <c r="K569" s="146">
        <v>0</v>
      </c>
      <c r="L569" s="146">
        <v>0</v>
      </c>
      <c r="M569" s="146">
        <v>0</v>
      </c>
      <c r="N569" s="146">
        <v>0</v>
      </c>
      <c r="O569" s="248">
        <v>0</v>
      </c>
      <c r="Q569" s="144">
        <v>0</v>
      </c>
      <c r="R569" s="247">
        <v>0</v>
      </c>
      <c r="S569" s="146">
        <v>0</v>
      </c>
      <c r="T569" s="146">
        <v>0</v>
      </c>
      <c r="U569" s="146">
        <v>0</v>
      </c>
      <c r="V569" s="146">
        <v>0</v>
      </c>
      <c r="W569" s="146">
        <v>0</v>
      </c>
      <c r="X569" s="146">
        <v>0</v>
      </c>
      <c r="Y569" s="146">
        <v>0</v>
      </c>
      <c r="Z569" s="146">
        <v>0</v>
      </c>
      <c r="AA569" s="146">
        <v>0</v>
      </c>
      <c r="AB569" s="146">
        <v>0</v>
      </c>
      <c r="AC569" s="248">
        <v>0</v>
      </c>
      <c r="AE569" s="144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  <c r="AP569" s="8">
        <v>0</v>
      </c>
      <c r="AQ569" s="145">
        <v>0</v>
      </c>
      <c r="AR569" s="10"/>
    </row>
    <row r="570" spans="1:44" x14ac:dyDescent="0.35">
      <c r="A570" s="171">
        <v>5</v>
      </c>
      <c r="B570" s="228">
        <v>0.13541700000000001</v>
      </c>
      <c r="C570" s="144">
        <v>0</v>
      </c>
      <c r="D570" s="247">
        <v>0</v>
      </c>
      <c r="E570" s="146">
        <v>0</v>
      </c>
      <c r="F570" s="146">
        <v>0</v>
      </c>
      <c r="G570" s="146">
        <v>0</v>
      </c>
      <c r="H570" s="146">
        <v>0</v>
      </c>
      <c r="I570" s="146">
        <v>0</v>
      </c>
      <c r="J570" s="146">
        <v>0</v>
      </c>
      <c r="K570" s="146">
        <v>0</v>
      </c>
      <c r="L570" s="146">
        <v>0</v>
      </c>
      <c r="M570" s="146">
        <v>0</v>
      </c>
      <c r="N570" s="146">
        <v>0</v>
      </c>
      <c r="O570" s="248">
        <v>0</v>
      </c>
      <c r="Q570" s="144">
        <v>0</v>
      </c>
      <c r="R570" s="247">
        <v>0</v>
      </c>
      <c r="S570" s="146">
        <v>0</v>
      </c>
      <c r="T570" s="146">
        <v>0</v>
      </c>
      <c r="U570" s="146">
        <v>0</v>
      </c>
      <c r="V570" s="146">
        <v>0</v>
      </c>
      <c r="W570" s="146">
        <v>0</v>
      </c>
      <c r="X570" s="146">
        <v>0</v>
      </c>
      <c r="Y570" s="146">
        <v>0</v>
      </c>
      <c r="Z570" s="146">
        <v>0</v>
      </c>
      <c r="AA570" s="146">
        <v>0</v>
      </c>
      <c r="AB570" s="146">
        <v>0</v>
      </c>
      <c r="AC570" s="248">
        <v>0</v>
      </c>
      <c r="AE570" s="144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</v>
      </c>
      <c r="AQ570" s="145">
        <v>0</v>
      </c>
      <c r="AR570" s="10"/>
    </row>
    <row r="571" spans="1:44" x14ac:dyDescent="0.35">
      <c r="A571" s="171">
        <v>5</v>
      </c>
      <c r="B571" s="228">
        <v>0.14583299999999999</v>
      </c>
      <c r="C571" s="144">
        <v>0</v>
      </c>
      <c r="D571" s="247">
        <v>0</v>
      </c>
      <c r="E571" s="146">
        <v>0</v>
      </c>
      <c r="F571" s="146">
        <v>0</v>
      </c>
      <c r="G571" s="146">
        <v>0</v>
      </c>
      <c r="H571" s="146">
        <v>0</v>
      </c>
      <c r="I571" s="146">
        <v>0</v>
      </c>
      <c r="J571" s="146">
        <v>0</v>
      </c>
      <c r="K571" s="146">
        <v>0</v>
      </c>
      <c r="L571" s="146">
        <v>0</v>
      </c>
      <c r="M571" s="146">
        <v>0</v>
      </c>
      <c r="N571" s="146">
        <v>0</v>
      </c>
      <c r="O571" s="248">
        <v>0</v>
      </c>
      <c r="Q571" s="144">
        <v>0</v>
      </c>
      <c r="R571" s="247">
        <v>0</v>
      </c>
      <c r="S571" s="146">
        <v>0</v>
      </c>
      <c r="T571" s="146">
        <v>0</v>
      </c>
      <c r="U571" s="146">
        <v>0</v>
      </c>
      <c r="V571" s="146">
        <v>0</v>
      </c>
      <c r="W571" s="146">
        <v>0</v>
      </c>
      <c r="X571" s="146">
        <v>0</v>
      </c>
      <c r="Y571" s="146">
        <v>0</v>
      </c>
      <c r="Z571" s="146">
        <v>0</v>
      </c>
      <c r="AA571" s="146">
        <v>0</v>
      </c>
      <c r="AB571" s="146">
        <v>0</v>
      </c>
      <c r="AC571" s="248">
        <v>0</v>
      </c>
      <c r="AE571" s="144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8">
        <v>0</v>
      </c>
      <c r="AO571" s="8">
        <v>0</v>
      </c>
      <c r="AP571" s="8">
        <v>0</v>
      </c>
      <c r="AQ571" s="145">
        <v>0</v>
      </c>
      <c r="AR571" s="10"/>
    </row>
    <row r="572" spans="1:44" x14ac:dyDescent="0.35">
      <c r="A572" s="171">
        <v>5</v>
      </c>
      <c r="B572" s="228">
        <v>0.15625</v>
      </c>
      <c r="C572" s="144">
        <v>0</v>
      </c>
      <c r="D572" s="247">
        <v>0</v>
      </c>
      <c r="E572" s="146">
        <v>0</v>
      </c>
      <c r="F572" s="146">
        <v>0</v>
      </c>
      <c r="G572" s="146">
        <v>0</v>
      </c>
      <c r="H572" s="146">
        <v>0</v>
      </c>
      <c r="I572" s="146">
        <v>0</v>
      </c>
      <c r="J572" s="146">
        <v>0</v>
      </c>
      <c r="K572" s="146">
        <v>0</v>
      </c>
      <c r="L572" s="146">
        <v>0</v>
      </c>
      <c r="M572" s="146">
        <v>0</v>
      </c>
      <c r="N572" s="146">
        <v>0</v>
      </c>
      <c r="O572" s="248">
        <v>0</v>
      </c>
      <c r="Q572" s="144">
        <v>1</v>
      </c>
      <c r="R572" s="247">
        <v>0</v>
      </c>
      <c r="S572" s="146">
        <v>1</v>
      </c>
      <c r="T572" s="146">
        <v>0</v>
      </c>
      <c r="U572" s="146">
        <v>0</v>
      </c>
      <c r="V572" s="146">
        <v>0</v>
      </c>
      <c r="W572" s="146">
        <v>0</v>
      </c>
      <c r="X572" s="146">
        <v>0</v>
      </c>
      <c r="Y572" s="146">
        <v>0</v>
      </c>
      <c r="Z572" s="146">
        <v>0</v>
      </c>
      <c r="AA572" s="146">
        <v>0</v>
      </c>
      <c r="AB572" s="146">
        <v>0</v>
      </c>
      <c r="AC572" s="248">
        <v>0</v>
      </c>
      <c r="AE572" s="144">
        <v>1</v>
      </c>
      <c r="AF572" s="8">
        <v>0</v>
      </c>
      <c r="AG572" s="8">
        <v>1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</v>
      </c>
      <c r="AQ572" s="145">
        <v>0</v>
      </c>
      <c r="AR572" s="10"/>
    </row>
    <row r="573" spans="1:44" x14ac:dyDescent="0.35">
      <c r="A573" s="171">
        <v>5</v>
      </c>
      <c r="B573" s="228">
        <v>0.16666700000000001</v>
      </c>
      <c r="C573" s="144">
        <v>0</v>
      </c>
      <c r="D573" s="247">
        <v>0</v>
      </c>
      <c r="E573" s="146">
        <v>0</v>
      </c>
      <c r="F573" s="146">
        <v>0</v>
      </c>
      <c r="G573" s="146">
        <v>0</v>
      </c>
      <c r="H573" s="146">
        <v>0</v>
      </c>
      <c r="I573" s="146">
        <v>0</v>
      </c>
      <c r="J573" s="146">
        <v>0</v>
      </c>
      <c r="K573" s="146">
        <v>0</v>
      </c>
      <c r="L573" s="146">
        <v>0</v>
      </c>
      <c r="M573" s="146">
        <v>0</v>
      </c>
      <c r="N573" s="146">
        <v>0</v>
      </c>
      <c r="O573" s="248">
        <v>0</v>
      </c>
      <c r="Q573" s="144">
        <v>0</v>
      </c>
      <c r="R573" s="247">
        <v>0</v>
      </c>
      <c r="S573" s="146">
        <v>0</v>
      </c>
      <c r="T573" s="146">
        <v>0</v>
      </c>
      <c r="U573" s="146">
        <v>0</v>
      </c>
      <c r="V573" s="146">
        <v>0</v>
      </c>
      <c r="W573" s="146">
        <v>0</v>
      </c>
      <c r="X573" s="146">
        <v>0</v>
      </c>
      <c r="Y573" s="146">
        <v>0</v>
      </c>
      <c r="Z573" s="146">
        <v>0</v>
      </c>
      <c r="AA573" s="146">
        <v>0</v>
      </c>
      <c r="AB573" s="146">
        <v>0</v>
      </c>
      <c r="AC573" s="248">
        <v>0</v>
      </c>
      <c r="AE573" s="144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145">
        <v>0</v>
      </c>
      <c r="AR573" s="10"/>
    </row>
    <row r="574" spans="1:44" x14ac:dyDescent="0.35">
      <c r="A574" s="171">
        <v>5</v>
      </c>
      <c r="B574" s="228">
        <v>0.17708299999999999</v>
      </c>
      <c r="C574" s="144">
        <v>0</v>
      </c>
      <c r="D574" s="247">
        <v>0</v>
      </c>
      <c r="E574" s="146">
        <v>0</v>
      </c>
      <c r="F574" s="146">
        <v>0</v>
      </c>
      <c r="G574" s="146">
        <v>0</v>
      </c>
      <c r="H574" s="146">
        <v>0</v>
      </c>
      <c r="I574" s="146">
        <v>0</v>
      </c>
      <c r="J574" s="146">
        <v>0</v>
      </c>
      <c r="K574" s="146">
        <v>0</v>
      </c>
      <c r="L574" s="146">
        <v>0</v>
      </c>
      <c r="M574" s="146">
        <v>0</v>
      </c>
      <c r="N574" s="146">
        <v>0</v>
      </c>
      <c r="O574" s="248">
        <v>0</v>
      </c>
      <c r="Q574" s="144">
        <v>0</v>
      </c>
      <c r="R574" s="247">
        <v>0</v>
      </c>
      <c r="S574" s="146">
        <v>0</v>
      </c>
      <c r="T574" s="146">
        <v>0</v>
      </c>
      <c r="U574" s="146">
        <v>0</v>
      </c>
      <c r="V574" s="146">
        <v>0</v>
      </c>
      <c r="W574" s="146">
        <v>0</v>
      </c>
      <c r="X574" s="146">
        <v>0</v>
      </c>
      <c r="Y574" s="146">
        <v>0</v>
      </c>
      <c r="Z574" s="146">
        <v>0</v>
      </c>
      <c r="AA574" s="146">
        <v>0</v>
      </c>
      <c r="AB574" s="146">
        <v>0</v>
      </c>
      <c r="AC574" s="248">
        <v>0</v>
      </c>
      <c r="AE574" s="144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145">
        <v>0</v>
      </c>
      <c r="AR574" s="10"/>
    </row>
    <row r="575" spans="1:44" x14ac:dyDescent="0.35">
      <c r="A575" s="171">
        <v>5</v>
      </c>
      <c r="B575" s="228">
        <v>0.1875</v>
      </c>
      <c r="C575" s="144">
        <v>0</v>
      </c>
      <c r="D575" s="247">
        <v>0</v>
      </c>
      <c r="E575" s="146">
        <v>0</v>
      </c>
      <c r="F575" s="146">
        <v>0</v>
      </c>
      <c r="G575" s="146">
        <v>0</v>
      </c>
      <c r="H575" s="146">
        <v>0</v>
      </c>
      <c r="I575" s="146">
        <v>0</v>
      </c>
      <c r="J575" s="146">
        <v>0</v>
      </c>
      <c r="K575" s="146">
        <v>0</v>
      </c>
      <c r="L575" s="146">
        <v>0</v>
      </c>
      <c r="M575" s="146">
        <v>0</v>
      </c>
      <c r="N575" s="146">
        <v>0</v>
      </c>
      <c r="O575" s="248">
        <v>0</v>
      </c>
      <c r="Q575" s="144">
        <v>0</v>
      </c>
      <c r="R575" s="247">
        <v>0</v>
      </c>
      <c r="S575" s="146">
        <v>0</v>
      </c>
      <c r="T575" s="146">
        <v>0</v>
      </c>
      <c r="U575" s="146">
        <v>0</v>
      </c>
      <c r="V575" s="146">
        <v>0</v>
      </c>
      <c r="W575" s="146">
        <v>0</v>
      </c>
      <c r="X575" s="146">
        <v>0</v>
      </c>
      <c r="Y575" s="146">
        <v>0</v>
      </c>
      <c r="Z575" s="146">
        <v>0</v>
      </c>
      <c r="AA575" s="146">
        <v>0</v>
      </c>
      <c r="AB575" s="146">
        <v>0</v>
      </c>
      <c r="AC575" s="248">
        <v>0</v>
      </c>
      <c r="AE575" s="144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145">
        <v>0</v>
      </c>
      <c r="AR575" s="10"/>
    </row>
    <row r="576" spans="1:44" x14ac:dyDescent="0.35">
      <c r="A576" s="171">
        <v>5</v>
      </c>
      <c r="B576" s="228">
        <v>0.19791700000000001</v>
      </c>
      <c r="C576" s="144">
        <v>0</v>
      </c>
      <c r="D576" s="247">
        <v>0</v>
      </c>
      <c r="E576" s="146">
        <v>0</v>
      </c>
      <c r="F576" s="146">
        <v>0</v>
      </c>
      <c r="G576" s="146">
        <v>0</v>
      </c>
      <c r="H576" s="146">
        <v>0</v>
      </c>
      <c r="I576" s="146">
        <v>0</v>
      </c>
      <c r="J576" s="146">
        <v>0</v>
      </c>
      <c r="K576" s="146">
        <v>0</v>
      </c>
      <c r="L576" s="146">
        <v>0</v>
      </c>
      <c r="M576" s="146">
        <v>0</v>
      </c>
      <c r="N576" s="146">
        <v>0</v>
      </c>
      <c r="O576" s="248">
        <v>0</v>
      </c>
      <c r="Q576" s="144">
        <v>0</v>
      </c>
      <c r="R576" s="247">
        <v>0</v>
      </c>
      <c r="S576" s="146">
        <v>0</v>
      </c>
      <c r="T576" s="146">
        <v>0</v>
      </c>
      <c r="U576" s="146">
        <v>0</v>
      </c>
      <c r="V576" s="146">
        <v>0</v>
      </c>
      <c r="W576" s="146">
        <v>0</v>
      </c>
      <c r="X576" s="146">
        <v>0</v>
      </c>
      <c r="Y576" s="146">
        <v>0</v>
      </c>
      <c r="Z576" s="146">
        <v>0</v>
      </c>
      <c r="AA576" s="146">
        <v>0</v>
      </c>
      <c r="AB576" s="146">
        <v>0</v>
      </c>
      <c r="AC576" s="248">
        <v>0</v>
      </c>
      <c r="AE576" s="144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0</v>
      </c>
      <c r="AP576" s="8">
        <v>0</v>
      </c>
      <c r="AQ576" s="145">
        <v>0</v>
      </c>
      <c r="AR576" s="10"/>
    </row>
    <row r="577" spans="1:44" x14ac:dyDescent="0.35">
      <c r="A577" s="171">
        <v>5</v>
      </c>
      <c r="B577" s="228">
        <v>0.20833299999999999</v>
      </c>
      <c r="C577" s="144">
        <v>0</v>
      </c>
      <c r="D577" s="247">
        <v>0</v>
      </c>
      <c r="E577" s="146">
        <v>0</v>
      </c>
      <c r="F577" s="146">
        <v>0</v>
      </c>
      <c r="G577" s="146">
        <v>0</v>
      </c>
      <c r="H577" s="146">
        <v>0</v>
      </c>
      <c r="I577" s="146">
        <v>0</v>
      </c>
      <c r="J577" s="146">
        <v>0</v>
      </c>
      <c r="K577" s="146">
        <v>0</v>
      </c>
      <c r="L577" s="146">
        <v>0</v>
      </c>
      <c r="M577" s="146">
        <v>0</v>
      </c>
      <c r="N577" s="146">
        <v>0</v>
      </c>
      <c r="O577" s="248">
        <v>0</v>
      </c>
      <c r="Q577" s="144">
        <v>0</v>
      </c>
      <c r="R577" s="247">
        <v>0</v>
      </c>
      <c r="S577" s="146">
        <v>0</v>
      </c>
      <c r="T577" s="146">
        <v>0</v>
      </c>
      <c r="U577" s="146">
        <v>0</v>
      </c>
      <c r="V577" s="146">
        <v>0</v>
      </c>
      <c r="W577" s="146">
        <v>0</v>
      </c>
      <c r="X577" s="146">
        <v>0</v>
      </c>
      <c r="Y577" s="146">
        <v>0</v>
      </c>
      <c r="Z577" s="146">
        <v>0</v>
      </c>
      <c r="AA577" s="146">
        <v>0</v>
      </c>
      <c r="AB577" s="146">
        <v>0</v>
      </c>
      <c r="AC577" s="248">
        <v>0</v>
      </c>
      <c r="AE577" s="144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0</v>
      </c>
      <c r="AQ577" s="145">
        <v>0</v>
      </c>
      <c r="AR577" s="10"/>
    </row>
    <row r="578" spans="1:44" x14ac:dyDescent="0.35">
      <c r="A578" s="171">
        <v>5</v>
      </c>
      <c r="B578" s="228">
        <v>0.21875</v>
      </c>
      <c r="C578" s="144">
        <v>0</v>
      </c>
      <c r="D578" s="247">
        <v>0</v>
      </c>
      <c r="E578" s="146">
        <v>0</v>
      </c>
      <c r="F578" s="146">
        <v>0</v>
      </c>
      <c r="G578" s="146">
        <v>0</v>
      </c>
      <c r="H578" s="146">
        <v>0</v>
      </c>
      <c r="I578" s="146">
        <v>0</v>
      </c>
      <c r="J578" s="146">
        <v>0</v>
      </c>
      <c r="K578" s="146">
        <v>0</v>
      </c>
      <c r="L578" s="146">
        <v>0</v>
      </c>
      <c r="M578" s="146">
        <v>0</v>
      </c>
      <c r="N578" s="146">
        <v>0</v>
      </c>
      <c r="O578" s="248">
        <v>0</v>
      </c>
      <c r="Q578" s="144">
        <v>1</v>
      </c>
      <c r="R578" s="247">
        <v>0</v>
      </c>
      <c r="S578" s="146">
        <v>1</v>
      </c>
      <c r="T578" s="146">
        <v>0</v>
      </c>
      <c r="U578" s="146">
        <v>0</v>
      </c>
      <c r="V578" s="146">
        <v>0</v>
      </c>
      <c r="W578" s="146">
        <v>0</v>
      </c>
      <c r="X578" s="146">
        <v>0</v>
      </c>
      <c r="Y578" s="146">
        <v>0</v>
      </c>
      <c r="Z578" s="146">
        <v>0</v>
      </c>
      <c r="AA578" s="146">
        <v>0</v>
      </c>
      <c r="AB578" s="146">
        <v>0</v>
      </c>
      <c r="AC578" s="248">
        <v>0</v>
      </c>
      <c r="AE578" s="144">
        <v>1</v>
      </c>
      <c r="AF578" s="8">
        <v>0</v>
      </c>
      <c r="AG578" s="8">
        <v>1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145">
        <v>0</v>
      </c>
      <c r="AR578" s="10"/>
    </row>
    <row r="579" spans="1:44" x14ac:dyDescent="0.35">
      <c r="A579" s="171">
        <v>5</v>
      </c>
      <c r="B579" s="228">
        <v>0.22916700000000001</v>
      </c>
      <c r="C579" s="144">
        <v>0</v>
      </c>
      <c r="D579" s="247">
        <v>0</v>
      </c>
      <c r="E579" s="146">
        <v>0</v>
      </c>
      <c r="F579" s="146">
        <v>0</v>
      </c>
      <c r="G579" s="146">
        <v>0</v>
      </c>
      <c r="H579" s="146">
        <v>0</v>
      </c>
      <c r="I579" s="146">
        <v>0</v>
      </c>
      <c r="J579" s="146">
        <v>0</v>
      </c>
      <c r="K579" s="146">
        <v>0</v>
      </c>
      <c r="L579" s="146">
        <v>0</v>
      </c>
      <c r="M579" s="146">
        <v>0</v>
      </c>
      <c r="N579" s="146">
        <v>0</v>
      </c>
      <c r="O579" s="248">
        <v>0</v>
      </c>
      <c r="Q579" s="144">
        <v>0</v>
      </c>
      <c r="R579" s="247">
        <v>0</v>
      </c>
      <c r="S579" s="146">
        <v>0</v>
      </c>
      <c r="T579" s="146">
        <v>0</v>
      </c>
      <c r="U579" s="146">
        <v>0</v>
      </c>
      <c r="V579" s="146">
        <v>0</v>
      </c>
      <c r="W579" s="146">
        <v>0</v>
      </c>
      <c r="X579" s="146">
        <v>0</v>
      </c>
      <c r="Y579" s="146">
        <v>0</v>
      </c>
      <c r="Z579" s="146">
        <v>0</v>
      </c>
      <c r="AA579" s="146">
        <v>0</v>
      </c>
      <c r="AB579" s="146">
        <v>0</v>
      </c>
      <c r="AC579" s="248">
        <v>0</v>
      </c>
      <c r="AE579" s="144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0</v>
      </c>
      <c r="AP579" s="8">
        <v>0</v>
      </c>
      <c r="AQ579" s="145">
        <v>0</v>
      </c>
      <c r="AR579" s="10"/>
    </row>
    <row r="580" spans="1:44" x14ac:dyDescent="0.35">
      <c r="A580" s="171">
        <v>5</v>
      </c>
      <c r="B580" s="228">
        <v>0.23958299999999999</v>
      </c>
      <c r="C580" s="144">
        <v>0</v>
      </c>
      <c r="D580" s="247">
        <v>0</v>
      </c>
      <c r="E580" s="146">
        <v>0</v>
      </c>
      <c r="F580" s="146">
        <v>0</v>
      </c>
      <c r="G580" s="146">
        <v>0</v>
      </c>
      <c r="H580" s="146">
        <v>0</v>
      </c>
      <c r="I580" s="146">
        <v>0</v>
      </c>
      <c r="J580" s="146">
        <v>0</v>
      </c>
      <c r="K580" s="146">
        <v>0</v>
      </c>
      <c r="L580" s="146">
        <v>0</v>
      </c>
      <c r="M580" s="146">
        <v>0</v>
      </c>
      <c r="N580" s="146">
        <v>0</v>
      </c>
      <c r="O580" s="248">
        <v>0</v>
      </c>
      <c r="Q580" s="144">
        <v>0</v>
      </c>
      <c r="R580" s="247">
        <v>0</v>
      </c>
      <c r="S580" s="146">
        <v>0</v>
      </c>
      <c r="T580" s="146">
        <v>0</v>
      </c>
      <c r="U580" s="146">
        <v>0</v>
      </c>
      <c r="V580" s="146">
        <v>0</v>
      </c>
      <c r="W580" s="146">
        <v>0</v>
      </c>
      <c r="X580" s="146">
        <v>0</v>
      </c>
      <c r="Y580" s="146">
        <v>0</v>
      </c>
      <c r="Z580" s="146">
        <v>0</v>
      </c>
      <c r="AA580" s="146">
        <v>0</v>
      </c>
      <c r="AB580" s="146">
        <v>0</v>
      </c>
      <c r="AC580" s="248">
        <v>0</v>
      </c>
      <c r="AE580" s="144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</v>
      </c>
      <c r="AQ580" s="145">
        <v>0</v>
      </c>
      <c r="AR580" s="10"/>
    </row>
    <row r="581" spans="1:44" x14ac:dyDescent="0.35">
      <c r="A581" s="171">
        <v>5</v>
      </c>
      <c r="B581" s="228">
        <v>0.25</v>
      </c>
      <c r="C581" s="144">
        <v>0</v>
      </c>
      <c r="D581" s="247">
        <v>0</v>
      </c>
      <c r="E581" s="146">
        <v>0</v>
      </c>
      <c r="F581" s="146">
        <v>0</v>
      </c>
      <c r="G581" s="146">
        <v>0</v>
      </c>
      <c r="H581" s="146">
        <v>0</v>
      </c>
      <c r="I581" s="146">
        <v>0</v>
      </c>
      <c r="J581" s="146">
        <v>0</v>
      </c>
      <c r="K581" s="146">
        <v>0</v>
      </c>
      <c r="L581" s="146">
        <v>0</v>
      </c>
      <c r="M581" s="146">
        <v>0</v>
      </c>
      <c r="N581" s="146">
        <v>0</v>
      </c>
      <c r="O581" s="248">
        <v>0</v>
      </c>
      <c r="Q581" s="144">
        <v>0</v>
      </c>
      <c r="R581" s="247">
        <v>0</v>
      </c>
      <c r="S581" s="146">
        <v>0</v>
      </c>
      <c r="T581" s="146">
        <v>0</v>
      </c>
      <c r="U581" s="146">
        <v>0</v>
      </c>
      <c r="V581" s="146">
        <v>0</v>
      </c>
      <c r="W581" s="146">
        <v>0</v>
      </c>
      <c r="X581" s="146">
        <v>0</v>
      </c>
      <c r="Y581" s="146">
        <v>0</v>
      </c>
      <c r="Z581" s="146">
        <v>0</v>
      </c>
      <c r="AA581" s="146">
        <v>0</v>
      </c>
      <c r="AB581" s="146">
        <v>0</v>
      </c>
      <c r="AC581" s="248">
        <v>0</v>
      </c>
      <c r="AE581" s="144">
        <v>0</v>
      </c>
      <c r="AF581" s="146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0</v>
      </c>
      <c r="AQ581" s="145">
        <v>0</v>
      </c>
      <c r="AR581" s="10"/>
    </row>
    <row r="582" spans="1:44" x14ac:dyDescent="0.35">
      <c r="A582" s="171">
        <v>5</v>
      </c>
      <c r="B582" s="228">
        <v>0.26041700000000001</v>
      </c>
      <c r="C582" s="144">
        <v>0</v>
      </c>
      <c r="D582" s="247">
        <v>0</v>
      </c>
      <c r="E582" s="146">
        <v>0</v>
      </c>
      <c r="F582" s="146">
        <v>0</v>
      </c>
      <c r="G582" s="146">
        <v>0</v>
      </c>
      <c r="H582" s="146">
        <v>0</v>
      </c>
      <c r="I582" s="146">
        <v>0</v>
      </c>
      <c r="J582" s="146">
        <v>0</v>
      </c>
      <c r="K582" s="146">
        <v>0</v>
      </c>
      <c r="L582" s="146">
        <v>0</v>
      </c>
      <c r="M582" s="146">
        <v>0</v>
      </c>
      <c r="N582" s="146">
        <v>0</v>
      </c>
      <c r="O582" s="248">
        <v>0</v>
      </c>
      <c r="Q582" s="144">
        <v>0</v>
      </c>
      <c r="R582" s="247">
        <v>0</v>
      </c>
      <c r="S582" s="146">
        <v>0</v>
      </c>
      <c r="T582" s="146">
        <v>0</v>
      </c>
      <c r="U582" s="146">
        <v>0</v>
      </c>
      <c r="V582" s="146">
        <v>0</v>
      </c>
      <c r="W582" s="146">
        <v>0</v>
      </c>
      <c r="X582" s="146">
        <v>0</v>
      </c>
      <c r="Y582" s="146">
        <v>0</v>
      </c>
      <c r="Z582" s="146">
        <v>0</v>
      </c>
      <c r="AA582" s="146">
        <v>0</v>
      </c>
      <c r="AB582" s="146">
        <v>0</v>
      </c>
      <c r="AC582" s="248">
        <v>0</v>
      </c>
      <c r="AE582" s="144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145">
        <v>0</v>
      </c>
      <c r="AR582" s="10"/>
    </row>
    <row r="583" spans="1:44" x14ac:dyDescent="0.35">
      <c r="A583" s="171">
        <v>5</v>
      </c>
      <c r="B583" s="228">
        <v>0.27083299999999999</v>
      </c>
      <c r="C583" s="144">
        <v>1</v>
      </c>
      <c r="D583" s="247">
        <v>0</v>
      </c>
      <c r="E583" s="146">
        <v>1</v>
      </c>
      <c r="F583" s="146">
        <v>0</v>
      </c>
      <c r="G583" s="146">
        <v>0</v>
      </c>
      <c r="H583" s="146">
        <v>0</v>
      </c>
      <c r="I583" s="146">
        <v>0</v>
      </c>
      <c r="J583" s="146">
        <v>0</v>
      </c>
      <c r="K583" s="146">
        <v>0</v>
      </c>
      <c r="L583" s="146">
        <v>0</v>
      </c>
      <c r="M583" s="146">
        <v>0</v>
      </c>
      <c r="N583" s="146">
        <v>0</v>
      </c>
      <c r="O583" s="248">
        <v>0</v>
      </c>
      <c r="Q583" s="144">
        <v>1</v>
      </c>
      <c r="R583" s="247">
        <v>0</v>
      </c>
      <c r="S583" s="146">
        <v>1</v>
      </c>
      <c r="T583" s="146">
        <v>0</v>
      </c>
      <c r="U583" s="146">
        <v>0</v>
      </c>
      <c r="V583" s="146">
        <v>0</v>
      </c>
      <c r="W583" s="146">
        <v>0</v>
      </c>
      <c r="X583" s="146">
        <v>0</v>
      </c>
      <c r="Y583" s="146">
        <v>0</v>
      </c>
      <c r="Z583" s="146">
        <v>0</v>
      </c>
      <c r="AA583" s="146">
        <v>0</v>
      </c>
      <c r="AB583" s="146">
        <v>0</v>
      </c>
      <c r="AC583" s="248">
        <v>0</v>
      </c>
      <c r="AE583" s="144">
        <v>2</v>
      </c>
      <c r="AF583" s="8">
        <v>0</v>
      </c>
      <c r="AG583" s="8">
        <v>2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  <c r="AP583" s="8">
        <v>0</v>
      </c>
      <c r="AQ583" s="145">
        <v>0</v>
      </c>
      <c r="AR583" s="10"/>
    </row>
    <row r="584" spans="1:44" x14ac:dyDescent="0.35">
      <c r="A584" s="171">
        <v>5</v>
      </c>
      <c r="B584" s="228">
        <v>0.28125</v>
      </c>
      <c r="C584" s="144">
        <v>3</v>
      </c>
      <c r="D584" s="247">
        <v>0</v>
      </c>
      <c r="E584" s="146">
        <v>2</v>
      </c>
      <c r="F584" s="146">
        <v>0</v>
      </c>
      <c r="G584" s="146">
        <v>0</v>
      </c>
      <c r="H584" s="146">
        <v>1</v>
      </c>
      <c r="I584" s="146">
        <v>0</v>
      </c>
      <c r="J584" s="146">
        <v>0</v>
      </c>
      <c r="K584" s="146">
        <v>0</v>
      </c>
      <c r="L584" s="146">
        <v>0</v>
      </c>
      <c r="M584" s="146">
        <v>0</v>
      </c>
      <c r="N584" s="146">
        <v>0</v>
      </c>
      <c r="O584" s="248">
        <v>0</v>
      </c>
      <c r="Q584" s="144">
        <v>0</v>
      </c>
      <c r="R584" s="247">
        <v>0</v>
      </c>
      <c r="S584" s="146">
        <v>0</v>
      </c>
      <c r="T584" s="146">
        <v>0</v>
      </c>
      <c r="U584" s="146">
        <v>0</v>
      </c>
      <c r="V584" s="146">
        <v>0</v>
      </c>
      <c r="W584" s="146">
        <v>0</v>
      </c>
      <c r="X584" s="146">
        <v>0</v>
      </c>
      <c r="Y584" s="146">
        <v>0</v>
      </c>
      <c r="Z584" s="146">
        <v>0</v>
      </c>
      <c r="AA584" s="146">
        <v>0</v>
      </c>
      <c r="AB584" s="146">
        <v>0</v>
      </c>
      <c r="AC584" s="248">
        <v>0</v>
      </c>
      <c r="AE584" s="144">
        <v>3</v>
      </c>
      <c r="AF584" s="8">
        <v>0</v>
      </c>
      <c r="AG584" s="8">
        <v>2</v>
      </c>
      <c r="AH584" s="8">
        <v>0</v>
      </c>
      <c r="AI584" s="8">
        <v>0</v>
      </c>
      <c r="AJ584" s="8">
        <v>1</v>
      </c>
      <c r="AK584" s="8">
        <v>0</v>
      </c>
      <c r="AL584" s="8">
        <v>0</v>
      </c>
      <c r="AM584" s="8">
        <v>0</v>
      </c>
      <c r="AN584" s="8">
        <v>0</v>
      </c>
      <c r="AO584" s="8">
        <v>0</v>
      </c>
      <c r="AP584" s="8">
        <v>0</v>
      </c>
      <c r="AQ584" s="145">
        <v>0</v>
      </c>
      <c r="AR584" s="10"/>
    </row>
    <row r="585" spans="1:44" x14ac:dyDescent="0.35">
      <c r="A585" s="171">
        <v>5</v>
      </c>
      <c r="B585" s="228">
        <v>0.29166700000000001</v>
      </c>
      <c r="C585" s="144">
        <v>3</v>
      </c>
      <c r="D585" s="247">
        <v>0</v>
      </c>
      <c r="E585" s="146">
        <v>3</v>
      </c>
      <c r="F585" s="146">
        <v>0</v>
      </c>
      <c r="G585" s="146">
        <v>0</v>
      </c>
      <c r="H585" s="146">
        <v>0</v>
      </c>
      <c r="I585" s="146">
        <v>0</v>
      </c>
      <c r="J585" s="146">
        <v>0</v>
      </c>
      <c r="K585" s="146">
        <v>0</v>
      </c>
      <c r="L585" s="146">
        <v>0</v>
      </c>
      <c r="M585" s="146">
        <v>0</v>
      </c>
      <c r="N585" s="146">
        <v>0</v>
      </c>
      <c r="O585" s="248">
        <v>0</v>
      </c>
      <c r="Q585" s="144">
        <v>5</v>
      </c>
      <c r="R585" s="247">
        <v>0</v>
      </c>
      <c r="S585" s="146">
        <v>5</v>
      </c>
      <c r="T585" s="146">
        <v>0</v>
      </c>
      <c r="U585" s="146">
        <v>0</v>
      </c>
      <c r="V585" s="146">
        <v>0</v>
      </c>
      <c r="W585" s="146">
        <v>0</v>
      </c>
      <c r="X585" s="146">
        <v>0</v>
      </c>
      <c r="Y585" s="146">
        <v>0</v>
      </c>
      <c r="Z585" s="146">
        <v>0</v>
      </c>
      <c r="AA585" s="146">
        <v>0</v>
      </c>
      <c r="AB585" s="146">
        <v>0</v>
      </c>
      <c r="AC585" s="248">
        <v>0</v>
      </c>
      <c r="AE585" s="144">
        <v>8</v>
      </c>
      <c r="AF585" s="8">
        <v>0</v>
      </c>
      <c r="AG585" s="8">
        <v>8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8">
        <v>0</v>
      </c>
      <c r="AO585" s="8">
        <v>0</v>
      </c>
      <c r="AP585" s="8">
        <v>0</v>
      </c>
      <c r="AQ585" s="145">
        <v>0</v>
      </c>
      <c r="AR585" s="10"/>
    </row>
    <row r="586" spans="1:44" x14ac:dyDescent="0.35">
      <c r="A586" s="171">
        <v>5</v>
      </c>
      <c r="B586" s="228">
        <v>0.30208299999999999</v>
      </c>
      <c r="C586" s="144">
        <v>1</v>
      </c>
      <c r="D586" s="247">
        <v>0</v>
      </c>
      <c r="E586" s="146">
        <v>1</v>
      </c>
      <c r="F586" s="146">
        <v>0</v>
      </c>
      <c r="G586" s="146">
        <v>0</v>
      </c>
      <c r="H586" s="146">
        <v>0</v>
      </c>
      <c r="I586" s="146">
        <v>0</v>
      </c>
      <c r="J586" s="146">
        <v>0</v>
      </c>
      <c r="K586" s="146">
        <v>0</v>
      </c>
      <c r="L586" s="146">
        <v>0</v>
      </c>
      <c r="M586" s="146">
        <v>0</v>
      </c>
      <c r="N586" s="146">
        <v>0</v>
      </c>
      <c r="O586" s="248">
        <v>0</v>
      </c>
      <c r="Q586" s="144">
        <v>5</v>
      </c>
      <c r="R586" s="247">
        <v>0</v>
      </c>
      <c r="S586" s="146">
        <v>4</v>
      </c>
      <c r="T586" s="146">
        <v>0</v>
      </c>
      <c r="U586" s="146">
        <v>0</v>
      </c>
      <c r="V586" s="146">
        <v>0</v>
      </c>
      <c r="W586" s="146">
        <v>0</v>
      </c>
      <c r="X586" s="146">
        <v>0</v>
      </c>
      <c r="Y586" s="146">
        <v>1</v>
      </c>
      <c r="Z586" s="146">
        <v>0</v>
      </c>
      <c r="AA586" s="146">
        <v>0</v>
      </c>
      <c r="AB586" s="146">
        <v>0</v>
      </c>
      <c r="AC586" s="248">
        <v>0</v>
      </c>
      <c r="AE586" s="144">
        <v>6</v>
      </c>
      <c r="AF586" s="8">
        <v>0</v>
      </c>
      <c r="AG586" s="8">
        <v>5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1</v>
      </c>
      <c r="AN586" s="8">
        <v>0</v>
      </c>
      <c r="AO586" s="8">
        <v>0</v>
      </c>
      <c r="AP586" s="8">
        <v>0</v>
      </c>
      <c r="AQ586" s="145">
        <v>0</v>
      </c>
      <c r="AR586" s="10"/>
    </row>
    <row r="587" spans="1:44" x14ac:dyDescent="0.35">
      <c r="A587" s="171">
        <v>5</v>
      </c>
      <c r="B587" s="228">
        <v>0.3125</v>
      </c>
      <c r="C587" s="144">
        <v>2</v>
      </c>
      <c r="D587" s="247">
        <v>0</v>
      </c>
      <c r="E587" s="146">
        <v>1</v>
      </c>
      <c r="F587" s="146">
        <v>0</v>
      </c>
      <c r="G587" s="146">
        <v>1</v>
      </c>
      <c r="H587" s="146">
        <v>0</v>
      </c>
      <c r="I587" s="146">
        <v>0</v>
      </c>
      <c r="J587" s="146">
        <v>0</v>
      </c>
      <c r="K587" s="146">
        <v>0</v>
      </c>
      <c r="L587" s="146">
        <v>0</v>
      </c>
      <c r="M587" s="146">
        <v>0</v>
      </c>
      <c r="N587" s="146">
        <v>0</v>
      </c>
      <c r="O587" s="248">
        <v>0</v>
      </c>
      <c r="Q587" s="144">
        <v>5</v>
      </c>
      <c r="R587" s="247">
        <v>0</v>
      </c>
      <c r="S587" s="146">
        <v>5</v>
      </c>
      <c r="T587" s="146">
        <v>0</v>
      </c>
      <c r="U587" s="146">
        <v>0</v>
      </c>
      <c r="V587" s="146">
        <v>0</v>
      </c>
      <c r="W587" s="146">
        <v>0</v>
      </c>
      <c r="X587" s="146">
        <v>0</v>
      </c>
      <c r="Y587" s="146">
        <v>0</v>
      </c>
      <c r="Z587" s="146">
        <v>0</v>
      </c>
      <c r="AA587" s="146">
        <v>0</v>
      </c>
      <c r="AB587" s="146">
        <v>0</v>
      </c>
      <c r="AC587" s="248">
        <v>0</v>
      </c>
      <c r="AE587" s="144">
        <v>7</v>
      </c>
      <c r="AF587" s="8">
        <v>0</v>
      </c>
      <c r="AG587" s="8">
        <v>6</v>
      </c>
      <c r="AH587" s="8">
        <v>0</v>
      </c>
      <c r="AI587" s="8">
        <v>1</v>
      </c>
      <c r="AJ587" s="8">
        <v>0</v>
      </c>
      <c r="AK587" s="8">
        <v>0</v>
      </c>
      <c r="AL587" s="8">
        <v>0</v>
      </c>
      <c r="AM587" s="8">
        <v>0</v>
      </c>
      <c r="AN587" s="8">
        <v>0</v>
      </c>
      <c r="AO587" s="8">
        <v>0</v>
      </c>
      <c r="AP587" s="8">
        <v>0</v>
      </c>
      <c r="AQ587" s="145">
        <v>0</v>
      </c>
      <c r="AR587" s="10"/>
    </row>
    <row r="588" spans="1:44" x14ac:dyDescent="0.35">
      <c r="A588" s="171">
        <v>5</v>
      </c>
      <c r="B588" s="228">
        <v>0.32291700000000001</v>
      </c>
      <c r="C588" s="144">
        <v>7</v>
      </c>
      <c r="D588" s="247">
        <v>0</v>
      </c>
      <c r="E588" s="146">
        <v>5</v>
      </c>
      <c r="F588" s="146">
        <v>0</v>
      </c>
      <c r="G588" s="146">
        <v>2</v>
      </c>
      <c r="H588" s="146">
        <v>0</v>
      </c>
      <c r="I588" s="146">
        <v>0</v>
      </c>
      <c r="J588" s="146">
        <v>0</v>
      </c>
      <c r="K588" s="146">
        <v>0</v>
      </c>
      <c r="L588" s="146">
        <v>0</v>
      </c>
      <c r="M588" s="146">
        <v>0</v>
      </c>
      <c r="N588" s="146">
        <v>0</v>
      </c>
      <c r="O588" s="248">
        <v>0</v>
      </c>
      <c r="Q588" s="144">
        <v>5</v>
      </c>
      <c r="R588" s="247">
        <v>0</v>
      </c>
      <c r="S588" s="146">
        <v>4</v>
      </c>
      <c r="T588" s="146">
        <v>0</v>
      </c>
      <c r="U588" s="146">
        <v>1</v>
      </c>
      <c r="V588" s="146">
        <v>0</v>
      </c>
      <c r="W588" s="146">
        <v>0</v>
      </c>
      <c r="X588" s="146">
        <v>0</v>
      </c>
      <c r="Y588" s="146">
        <v>0</v>
      </c>
      <c r="Z588" s="146">
        <v>0</v>
      </c>
      <c r="AA588" s="146">
        <v>0</v>
      </c>
      <c r="AB588" s="146">
        <v>0</v>
      </c>
      <c r="AC588" s="248">
        <v>0</v>
      </c>
      <c r="AE588" s="144">
        <v>12</v>
      </c>
      <c r="AF588" s="8">
        <v>0</v>
      </c>
      <c r="AG588" s="8">
        <v>9</v>
      </c>
      <c r="AH588" s="8">
        <v>0</v>
      </c>
      <c r="AI588" s="8">
        <v>3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145">
        <v>0</v>
      </c>
      <c r="AR588" s="10"/>
    </row>
    <row r="589" spans="1:44" x14ac:dyDescent="0.35">
      <c r="A589" s="171">
        <v>5</v>
      </c>
      <c r="B589" s="228">
        <v>0.33333299999999999</v>
      </c>
      <c r="C589" s="144">
        <v>7</v>
      </c>
      <c r="D589" s="247">
        <v>0</v>
      </c>
      <c r="E589" s="146">
        <v>5</v>
      </c>
      <c r="F589" s="146">
        <v>1</v>
      </c>
      <c r="G589" s="146">
        <v>1</v>
      </c>
      <c r="H589" s="146">
        <v>0</v>
      </c>
      <c r="I589" s="146">
        <v>0</v>
      </c>
      <c r="J589" s="146">
        <v>0</v>
      </c>
      <c r="K589" s="146">
        <v>0</v>
      </c>
      <c r="L589" s="146">
        <v>0</v>
      </c>
      <c r="M589" s="146">
        <v>0</v>
      </c>
      <c r="N589" s="146">
        <v>0</v>
      </c>
      <c r="O589" s="248">
        <v>0</v>
      </c>
      <c r="Q589" s="144">
        <v>5</v>
      </c>
      <c r="R589" s="247">
        <v>0</v>
      </c>
      <c r="S589" s="146">
        <v>5</v>
      </c>
      <c r="T589" s="146">
        <v>0</v>
      </c>
      <c r="U589" s="146">
        <v>0</v>
      </c>
      <c r="V589" s="146">
        <v>0</v>
      </c>
      <c r="W589" s="146">
        <v>0</v>
      </c>
      <c r="X589" s="146">
        <v>0</v>
      </c>
      <c r="Y589" s="146">
        <v>0</v>
      </c>
      <c r="Z589" s="146">
        <v>0</v>
      </c>
      <c r="AA589" s="146">
        <v>0</v>
      </c>
      <c r="AB589" s="146">
        <v>0</v>
      </c>
      <c r="AC589" s="248">
        <v>0</v>
      </c>
      <c r="AE589" s="144">
        <v>12</v>
      </c>
      <c r="AF589" s="8">
        <v>0</v>
      </c>
      <c r="AG589" s="8">
        <v>10</v>
      </c>
      <c r="AH589" s="8">
        <v>1</v>
      </c>
      <c r="AI589" s="8">
        <v>1</v>
      </c>
      <c r="AJ589" s="8">
        <v>0</v>
      </c>
      <c r="AK589" s="8">
        <v>0</v>
      </c>
      <c r="AL589" s="8">
        <v>0</v>
      </c>
      <c r="AM589" s="8">
        <v>0</v>
      </c>
      <c r="AN589" s="8">
        <v>0</v>
      </c>
      <c r="AO589" s="8">
        <v>0</v>
      </c>
      <c r="AP589" s="8">
        <v>0</v>
      </c>
      <c r="AQ589" s="145">
        <v>0</v>
      </c>
      <c r="AR589" s="10"/>
    </row>
    <row r="590" spans="1:44" x14ac:dyDescent="0.35">
      <c r="A590" s="171">
        <v>5</v>
      </c>
      <c r="B590" s="228">
        <v>0.34375</v>
      </c>
      <c r="C590" s="144">
        <v>2</v>
      </c>
      <c r="D590" s="247">
        <v>0</v>
      </c>
      <c r="E590" s="146">
        <v>2</v>
      </c>
      <c r="F590" s="146">
        <v>0</v>
      </c>
      <c r="G590" s="146">
        <v>0</v>
      </c>
      <c r="H590" s="146">
        <v>0</v>
      </c>
      <c r="I590" s="146">
        <v>0</v>
      </c>
      <c r="J590" s="146">
        <v>0</v>
      </c>
      <c r="K590" s="146">
        <v>0</v>
      </c>
      <c r="L590" s="146">
        <v>0</v>
      </c>
      <c r="M590" s="146">
        <v>0</v>
      </c>
      <c r="N590" s="146">
        <v>0</v>
      </c>
      <c r="O590" s="248">
        <v>0</v>
      </c>
      <c r="Q590" s="144">
        <v>3</v>
      </c>
      <c r="R590" s="247">
        <v>0</v>
      </c>
      <c r="S590" s="146">
        <v>3</v>
      </c>
      <c r="T590" s="146">
        <v>0</v>
      </c>
      <c r="U590" s="146">
        <v>0</v>
      </c>
      <c r="V590" s="146">
        <v>0</v>
      </c>
      <c r="W590" s="146">
        <v>0</v>
      </c>
      <c r="X590" s="146">
        <v>0</v>
      </c>
      <c r="Y590" s="146">
        <v>0</v>
      </c>
      <c r="Z590" s="146">
        <v>0</v>
      </c>
      <c r="AA590" s="146">
        <v>0</v>
      </c>
      <c r="AB590" s="146">
        <v>0</v>
      </c>
      <c r="AC590" s="248">
        <v>0</v>
      </c>
      <c r="AE590" s="144">
        <v>5</v>
      </c>
      <c r="AF590" s="8">
        <v>0</v>
      </c>
      <c r="AG590" s="8">
        <v>5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0</v>
      </c>
      <c r="AP590" s="8">
        <v>0</v>
      </c>
      <c r="AQ590" s="145">
        <v>0</v>
      </c>
      <c r="AR590" s="10"/>
    </row>
    <row r="591" spans="1:44" x14ac:dyDescent="0.35">
      <c r="A591" s="171">
        <v>5</v>
      </c>
      <c r="B591" s="228">
        <v>0.35416700000000001</v>
      </c>
      <c r="C591" s="144">
        <v>8</v>
      </c>
      <c r="D591" s="247">
        <v>0</v>
      </c>
      <c r="E591" s="146">
        <v>7</v>
      </c>
      <c r="F591" s="146">
        <v>0</v>
      </c>
      <c r="G591" s="146">
        <v>1</v>
      </c>
      <c r="H591" s="146">
        <v>0</v>
      </c>
      <c r="I591" s="146">
        <v>0</v>
      </c>
      <c r="J591" s="146">
        <v>0</v>
      </c>
      <c r="K591" s="146">
        <v>0</v>
      </c>
      <c r="L591" s="146">
        <v>0</v>
      </c>
      <c r="M591" s="146">
        <v>0</v>
      </c>
      <c r="N591" s="146">
        <v>0</v>
      </c>
      <c r="O591" s="248">
        <v>0</v>
      </c>
      <c r="Q591" s="144">
        <v>19</v>
      </c>
      <c r="R591" s="247">
        <v>0</v>
      </c>
      <c r="S591" s="146">
        <v>18</v>
      </c>
      <c r="T591" s="146">
        <v>0</v>
      </c>
      <c r="U591" s="146">
        <v>0</v>
      </c>
      <c r="V591" s="146">
        <v>0</v>
      </c>
      <c r="W591" s="146">
        <v>1</v>
      </c>
      <c r="X591" s="146">
        <v>0</v>
      </c>
      <c r="Y591" s="146">
        <v>0</v>
      </c>
      <c r="Z591" s="146">
        <v>0</v>
      </c>
      <c r="AA591" s="146">
        <v>0</v>
      </c>
      <c r="AB591" s="146">
        <v>0</v>
      </c>
      <c r="AC591" s="248">
        <v>0</v>
      </c>
      <c r="AE591" s="144">
        <v>27</v>
      </c>
      <c r="AF591" s="8">
        <v>0</v>
      </c>
      <c r="AG591" s="8">
        <v>25</v>
      </c>
      <c r="AH591" s="8">
        <v>0</v>
      </c>
      <c r="AI591" s="8">
        <v>1</v>
      </c>
      <c r="AJ591" s="8">
        <v>0</v>
      </c>
      <c r="AK591" s="8">
        <v>1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145">
        <v>0</v>
      </c>
      <c r="AR591" s="10"/>
    </row>
    <row r="592" spans="1:44" x14ac:dyDescent="0.35">
      <c r="A592" s="171">
        <v>5</v>
      </c>
      <c r="B592" s="228">
        <v>0.36458299999999999</v>
      </c>
      <c r="C592" s="144">
        <v>11</v>
      </c>
      <c r="D592" s="247">
        <v>0</v>
      </c>
      <c r="E592" s="146">
        <v>7</v>
      </c>
      <c r="F592" s="146">
        <v>2</v>
      </c>
      <c r="G592" s="146">
        <v>2</v>
      </c>
      <c r="H592" s="146">
        <v>0</v>
      </c>
      <c r="I592" s="146">
        <v>0</v>
      </c>
      <c r="J592" s="146">
        <v>0</v>
      </c>
      <c r="K592" s="146">
        <v>0</v>
      </c>
      <c r="L592" s="146">
        <v>0</v>
      </c>
      <c r="M592" s="146">
        <v>0</v>
      </c>
      <c r="N592" s="146">
        <v>0</v>
      </c>
      <c r="O592" s="248">
        <v>0</v>
      </c>
      <c r="Q592" s="144">
        <v>3</v>
      </c>
      <c r="R592" s="247">
        <v>0</v>
      </c>
      <c r="S592" s="146">
        <v>2</v>
      </c>
      <c r="T592" s="146">
        <v>0</v>
      </c>
      <c r="U592" s="146">
        <v>0</v>
      </c>
      <c r="V592" s="146">
        <v>0</v>
      </c>
      <c r="W592" s="146">
        <v>1</v>
      </c>
      <c r="X592" s="146">
        <v>0</v>
      </c>
      <c r="Y592" s="146">
        <v>0</v>
      </c>
      <c r="Z592" s="146">
        <v>0</v>
      </c>
      <c r="AA592" s="146">
        <v>0</v>
      </c>
      <c r="AB592" s="146">
        <v>0</v>
      </c>
      <c r="AC592" s="248">
        <v>0</v>
      </c>
      <c r="AE592" s="144">
        <v>14</v>
      </c>
      <c r="AF592" s="8">
        <v>0</v>
      </c>
      <c r="AG592" s="8">
        <v>9</v>
      </c>
      <c r="AH592" s="8">
        <v>2</v>
      </c>
      <c r="AI592" s="8">
        <v>2</v>
      </c>
      <c r="AJ592" s="8">
        <v>0</v>
      </c>
      <c r="AK592" s="8">
        <v>1</v>
      </c>
      <c r="AL592" s="8">
        <v>0</v>
      </c>
      <c r="AM592" s="8">
        <v>0</v>
      </c>
      <c r="AN592" s="8">
        <v>0</v>
      </c>
      <c r="AO592" s="8">
        <v>0</v>
      </c>
      <c r="AP592" s="8">
        <v>0</v>
      </c>
      <c r="AQ592" s="145">
        <v>0</v>
      </c>
      <c r="AR592" s="10"/>
    </row>
    <row r="593" spans="1:44" x14ac:dyDescent="0.35">
      <c r="A593" s="171">
        <v>5</v>
      </c>
      <c r="B593" s="228">
        <v>0.375</v>
      </c>
      <c r="C593" s="144">
        <v>2</v>
      </c>
      <c r="D593" s="247">
        <v>0</v>
      </c>
      <c r="E593" s="146">
        <v>2</v>
      </c>
      <c r="F593" s="146">
        <v>0</v>
      </c>
      <c r="G593" s="146">
        <v>0</v>
      </c>
      <c r="H593" s="146">
        <v>0</v>
      </c>
      <c r="I593" s="146">
        <v>0</v>
      </c>
      <c r="J593" s="146">
        <v>0</v>
      </c>
      <c r="K593" s="146">
        <v>0</v>
      </c>
      <c r="L593" s="146">
        <v>0</v>
      </c>
      <c r="M593" s="146">
        <v>0</v>
      </c>
      <c r="N593" s="146">
        <v>0</v>
      </c>
      <c r="O593" s="248">
        <v>0</v>
      </c>
      <c r="Q593" s="144">
        <v>3</v>
      </c>
      <c r="R593" s="247">
        <v>0</v>
      </c>
      <c r="S593" s="146">
        <v>2</v>
      </c>
      <c r="T593" s="146">
        <v>0</v>
      </c>
      <c r="U593" s="146">
        <v>0</v>
      </c>
      <c r="V593" s="146">
        <v>0</v>
      </c>
      <c r="W593" s="146">
        <v>1</v>
      </c>
      <c r="X593" s="146">
        <v>0</v>
      </c>
      <c r="Y593" s="146">
        <v>0</v>
      </c>
      <c r="Z593" s="146">
        <v>0</v>
      </c>
      <c r="AA593" s="146">
        <v>0</v>
      </c>
      <c r="AB593" s="146">
        <v>0</v>
      </c>
      <c r="AC593" s="248">
        <v>0</v>
      </c>
      <c r="AE593" s="144">
        <v>5</v>
      </c>
      <c r="AF593" s="8">
        <v>0</v>
      </c>
      <c r="AG593" s="8">
        <v>4</v>
      </c>
      <c r="AH593" s="8">
        <v>0</v>
      </c>
      <c r="AI593" s="8">
        <v>0</v>
      </c>
      <c r="AJ593" s="8">
        <v>0</v>
      </c>
      <c r="AK593" s="8">
        <v>1</v>
      </c>
      <c r="AL593" s="8">
        <v>0</v>
      </c>
      <c r="AM593" s="8">
        <v>0</v>
      </c>
      <c r="AN593" s="8">
        <v>0</v>
      </c>
      <c r="AO593" s="8">
        <v>0</v>
      </c>
      <c r="AP593" s="8">
        <v>0</v>
      </c>
      <c r="AQ593" s="145">
        <v>0</v>
      </c>
      <c r="AR593" s="10"/>
    </row>
    <row r="594" spans="1:44" x14ac:dyDescent="0.35">
      <c r="A594" s="171">
        <v>5</v>
      </c>
      <c r="B594" s="228">
        <v>0.38541700000000001</v>
      </c>
      <c r="C594" s="144">
        <v>2</v>
      </c>
      <c r="D594" s="247">
        <v>0</v>
      </c>
      <c r="E594" s="146">
        <v>1</v>
      </c>
      <c r="F594" s="146">
        <v>1</v>
      </c>
      <c r="G594" s="146">
        <v>0</v>
      </c>
      <c r="H594" s="146">
        <v>0</v>
      </c>
      <c r="I594" s="146">
        <v>0</v>
      </c>
      <c r="J594" s="146">
        <v>0</v>
      </c>
      <c r="K594" s="146">
        <v>0</v>
      </c>
      <c r="L594" s="146">
        <v>0</v>
      </c>
      <c r="M594" s="146">
        <v>0</v>
      </c>
      <c r="N594" s="146">
        <v>0</v>
      </c>
      <c r="O594" s="248">
        <v>0</v>
      </c>
      <c r="Q594" s="144">
        <v>5</v>
      </c>
      <c r="R594" s="247">
        <v>0</v>
      </c>
      <c r="S594" s="146">
        <v>4</v>
      </c>
      <c r="T594" s="146">
        <v>0</v>
      </c>
      <c r="U594" s="146">
        <v>1</v>
      </c>
      <c r="V594" s="146">
        <v>0</v>
      </c>
      <c r="W594" s="146">
        <v>0</v>
      </c>
      <c r="X594" s="146">
        <v>0</v>
      </c>
      <c r="Y594" s="146">
        <v>0</v>
      </c>
      <c r="Z594" s="146">
        <v>0</v>
      </c>
      <c r="AA594" s="146">
        <v>0</v>
      </c>
      <c r="AB594" s="146">
        <v>0</v>
      </c>
      <c r="AC594" s="248">
        <v>0</v>
      </c>
      <c r="AE594" s="144">
        <v>7</v>
      </c>
      <c r="AF594" s="8">
        <v>0</v>
      </c>
      <c r="AG594" s="8">
        <v>5</v>
      </c>
      <c r="AH594" s="8">
        <v>1</v>
      </c>
      <c r="AI594" s="8">
        <v>1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145">
        <v>0</v>
      </c>
      <c r="AR594" s="10"/>
    </row>
    <row r="595" spans="1:44" x14ac:dyDescent="0.35">
      <c r="A595" s="171">
        <v>5</v>
      </c>
      <c r="B595" s="228">
        <v>0.39583299999999999</v>
      </c>
      <c r="C595" s="144">
        <v>13</v>
      </c>
      <c r="D595" s="247">
        <v>0</v>
      </c>
      <c r="E595" s="146">
        <v>9</v>
      </c>
      <c r="F595" s="146">
        <v>1</v>
      </c>
      <c r="G595" s="146">
        <v>3</v>
      </c>
      <c r="H595" s="146">
        <v>0</v>
      </c>
      <c r="I595" s="146">
        <v>0</v>
      </c>
      <c r="J595" s="146">
        <v>0</v>
      </c>
      <c r="K595" s="146">
        <v>0</v>
      </c>
      <c r="L595" s="146">
        <v>0</v>
      </c>
      <c r="M595" s="146">
        <v>0</v>
      </c>
      <c r="N595" s="146">
        <v>0</v>
      </c>
      <c r="O595" s="248">
        <v>0</v>
      </c>
      <c r="Q595" s="144">
        <v>7</v>
      </c>
      <c r="R595" s="247">
        <v>1</v>
      </c>
      <c r="S595" s="146">
        <v>5</v>
      </c>
      <c r="T595" s="146">
        <v>0</v>
      </c>
      <c r="U595" s="146">
        <v>1</v>
      </c>
      <c r="V595" s="146">
        <v>0</v>
      </c>
      <c r="W595" s="146">
        <v>0</v>
      </c>
      <c r="X595" s="146">
        <v>0</v>
      </c>
      <c r="Y595" s="146">
        <v>0</v>
      </c>
      <c r="Z595" s="146">
        <v>0</v>
      </c>
      <c r="AA595" s="146">
        <v>0</v>
      </c>
      <c r="AB595" s="146">
        <v>0</v>
      </c>
      <c r="AC595" s="248">
        <v>0</v>
      </c>
      <c r="AE595" s="144">
        <v>20</v>
      </c>
      <c r="AF595" s="8">
        <v>1</v>
      </c>
      <c r="AG595" s="8">
        <v>14</v>
      </c>
      <c r="AH595" s="8">
        <v>1</v>
      </c>
      <c r="AI595" s="8">
        <v>4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145">
        <v>0</v>
      </c>
      <c r="AR595" s="10"/>
    </row>
    <row r="596" spans="1:44" x14ac:dyDescent="0.35">
      <c r="A596" s="171">
        <v>5</v>
      </c>
      <c r="B596" s="228">
        <v>0.40625</v>
      </c>
      <c r="C596" s="144">
        <v>5</v>
      </c>
      <c r="D596" s="247">
        <v>1</v>
      </c>
      <c r="E596" s="146">
        <v>4</v>
      </c>
      <c r="F596" s="146">
        <v>0</v>
      </c>
      <c r="G596" s="146">
        <v>0</v>
      </c>
      <c r="H596" s="146">
        <v>0</v>
      </c>
      <c r="I596" s="146">
        <v>0</v>
      </c>
      <c r="J596" s="146">
        <v>0</v>
      </c>
      <c r="K596" s="146">
        <v>0</v>
      </c>
      <c r="L596" s="146">
        <v>0</v>
      </c>
      <c r="M596" s="146">
        <v>0</v>
      </c>
      <c r="N596" s="146">
        <v>0</v>
      </c>
      <c r="O596" s="248">
        <v>0</v>
      </c>
      <c r="Q596" s="144">
        <v>7</v>
      </c>
      <c r="R596" s="247">
        <v>0</v>
      </c>
      <c r="S596" s="146">
        <v>5</v>
      </c>
      <c r="T596" s="146">
        <v>1</v>
      </c>
      <c r="U596" s="146">
        <v>1</v>
      </c>
      <c r="V596" s="146">
        <v>0</v>
      </c>
      <c r="W596" s="146">
        <v>0</v>
      </c>
      <c r="X596" s="146">
        <v>0</v>
      </c>
      <c r="Y596" s="146">
        <v>0</v>
      </c>
      <c r="Z596" s="146">
        <v>0</v>
      </c>
      <c r="AA596" s="146">
        <v>0</v>
      </c>
      <c r="AB596" s="146">
        <v>0</v>
      </c>
      <c r="AC596" s="248">
        <v>0</v>
      </c>
      <c r="AE596" s="144">
        <v>12</v>
      </c>
      <c r="AF596" s="8">
        <v>1</v>
      </c>
      <c r="AG596" s="8">
        <v>9</v>
      </c>
      <c r="AH596" s="8">
        <v>1</v>
      </c>
      <c r="AI596" s="8">
        <v>1</v>
      </c>
      <c r="AJ596" s="8">
        <v>0</v>
      </c>
      <c r="AK596" s="8">
        <v>0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145">
        <v>0</v>
      </c>
      <c r="AR596" s="10"/>
    </row>
    <row r="597" spans="1:44" x14ac:dyDescent="0.35">
      <c r="A597" s="171">
        <v>5</v>
      </c>
      <c r="B597" s="228">
        <v>0.41666700000000001</v>
      </c>
      <c r="C597" s="144">
        <v>9</v>
      </c>
      <c r="D597" s="247">
        <v>0</v>
      </c>
      <c r="E597" s="146">
        <v>7</v>
      </c>
      <c r="F597" s="146">
        <v>0</v>
      </c>
      <c r="G597" s="146">
        <v>2</v>
      </c>
      <c r="H597" s="146">
        <v>0</v>
      </c>
      <c r="I597" s="146">
        <v>0</v>
      </c>
      <c r="J597" s="146">
        <v>0</v>
      </c>
      <c r="K597" s="146">
        <v>0</v>
      </c>
      <c r="L597" s="146">
        <v>0</v>
      </c>
      <c r="M597" s="146">
        <v>0</v>
      </c>
      <c r="N597" s="146">
        <v>0</v>
      </c>
      <c r="O597" s="248">
        <v>0</v>
      </c>
      <c r="Q597" s="144">
        <v>4</v>
      </c>
      <c r="R597" s="247">
        <v>0</v>
      </c>
      <c r="S597" s="146">
        <v>3</v>
      </c>
      <c r="T597" s="146">
        <v>1</v>
      </c>
      <c r="U597" s="146">
        <v>0</v>
      </c>
      <c r="V597" s="146">
        <v>0</v>
      </c>
      <c r="W597" s="146">
        <v>0</v>
      </c>
      <c r="X597" s="146">
        <v>0</v>
      </c>
      <c r="Y597" s="146">
        <v>0</v>
      </c>
      <c r="Z597" s="146">
        <v>0</v>
      </c>
      <c r="AA597" s="146">
        <v>0</v>
      </c>
      <c r="AB597" s="146">
        <v>0</v>
      </c>
      <c r="AC597" s="248">
        <v>0</v>
      </c>
      <c r="AE597" s="144">
        <v>13</v>
      </c>
      <c r="AF597" s="8">
        <v>0</v>
      </c>
      <c r="AG597" s="8">
        <v>10</v>
      </c>
      <c r="AH597" s="8">
        <v>1</v>
      </c>
      <c r="AI597" s="8">
        <v>2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0</v>
      </c>
      <c r="AP597" s="8">
        <v>0</v>
      </c>
      <c r="AQ597" s="145">
        <v>0</v>
      </c>
      <c r="AR597" s="10"/>
    </row>
    <row r="598" spans="1:44" x14ac:dyDescent="0.35">
      <c r="A598" s="171">
        <v>5</v>
      </c>
      <c r="B598" s="228">
        <v>0.42708299999999999</v>
      </c>
      <c r="C598" s="144">
        <v>5</v>
      </c>
      <c r="D598" s="247">
        <v>0</v>
      </c>
      <c r="E598" s="146">
        <v>5</v>
      </c>
      <c r="F598" s="146">
        <v>0</v>
      </c>
      <c r="G598" s="146">
        <v>0</v>
      </c>
      <c r="H598" s="146">
        <v>0</v>
      </c>
      <c r="I598" s="146">
        <v>0</v>
      </c>
      <c r="J598" s="146">
        <v>0</v>
      </c>
      <c r="K598" s="146">
        <v>0</v>
      </c>
      <c r="L598" s="146">
        <v>0</v>
      </c>
      <c r="M598" s="146">
        <v>0</v>
      </c>
      <c r="N598" s="146">
        <v>0</v>
      </c>
      <c r="O598" s="248">
        <v>0</v>
      </c>
      <c r="Q598" s="144">
        <v>10</v>
      </c>
      <c r="R598" s="247">
        <v>0</v>
      </c>
      <c r="S598" s="146">
        <v>9</v>
      </c>
      <c r="T598" s="146">
        <v>0</v>
      </c>
      <c r="U598" s="146">
        <v>1</v>
      </c>
      <c r="V598" s="146">
        <v>0</v>
      </c>
      <c r="W598" s="146">
        <v>0</v>
      </c>
      <c r="X598" s="146">
        <v>0</v>
      </c>
      <c r="Y598" s="146">
        <v>0</v>
      </c>
      <c r="Z598" s="146">
        <v>0</v>
      </c>
      <c r="AA598" s="146">
        <v>0</v>
      </c>
      <c r="AB598" s="146">
        <v>0</v>
      </c>
      <c r="AC598" s="248">
        <v>0</v>
      </c>
      <c r="AE598" s="144">
        <v>15</v>
      </c>
      <c r="AF598" s="8">
        <v>0</v>
      </c>
      <c r="AG598" s="8">
        <v>14</v>
      </c>
      <c r="AH598" s="8">
        <v>0</v>
      </c>
      <c r="AI598" s="8">
        <v>1</v>
      </c>
      <c r="AJ598" s="8">
        <v>0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</v>
      </c>
      <c r="AQ598" s="145">
        <v>0</v>
      </c>
      <c r="AR598" s="10"/>
    </row>
    <row r="599" spans="1:44" x14ac:dyDescent="0.35">
      <c r="A599" s="171">
        <v>5</v>
      </c>
      <c r="B599" s="228">
        <v>0.4375</v>
      </c>
      <c r="C599" s="144">
        <v>8</v>
      </c>
      <c r="D599" s="247">
        <v>0</v>
      </c>
      <c r="E599" s="146">
        <v>6</v>
      </c>
      <c r="F599" s="146">
        <v>0</v>
      </c>
      <c r="G599" s="146">
        <v>2</v>
      </c>
      <c r="H599" s="146">
        <v>0</v>
      </c>
      <c r="I599" s="146">
        <v>0</v>
      </c>
      <c r="J599" s="146">
        <v>0</v>
      </c>
      <c r="K599" s="146">
        <v>0</v>
      </c>
      <c r="L599" s="146">
        <v>0</v>
      </c>
      <c r="M599" s="146">
        <v>0</v>
      </c>
      <c r="N599" s="146">
        <v>0</v>
      </c>
      <c r="O599" s="248">
        <v>0</v>
      </c>
      <c r="Q599" s="144">
        <v>3</v>
      </c>
      <c r="R599" s="247">
        <v>0</v>
      </c>
      <c r="S599" s="146">
        <v>3</v>
      </c>
      <c r="T599" s="146">
        <v>0</v>
      </c>
      <c r="U599" s="146">
        <v>0</v>
      </c>
      <c r="V599" s="146">
        <v>0</v>
      </c>
      <c r="W599" s="146">
        <v>0</v>
      </c>
      <c r="X599" s="146">
        <v>0</v>
      </c>
      <c r="Y599" s="146">
        <v>0</v>
      </c>
      <c r="Z599" s="146">
        <v>0</v>
      </c>
      <c r="AA599" s="146">
        <v>0</v>
      </c>
      <c r="AB599" s="146">
        <v>0</v>
      </c>
      <c r="AC599" s="248">
        <v>0</v>
      </c>
      <c r="AE599" s="144">
        <v>11</v>
      </c>
      <c r="AF599" s="8">
        <v>0</v>
      </c>
      <c r="AG599" s="8">
        <v>9</v>
      </c>
      <c r="AH599" s="8">
        <v>0</v>
      </c>
      <c r="AI599" s="8">
        <v>2</v>
      </c>
      <c r="AJ599" s="8">
        <v>0</v>
      </c>
      <c r="AK599" s="8">
        <v>0</v>
      </c>
      <c r="AL599" s="8">
        <v>0</v>
      </c>
      <c r="AM599" s="8">
        <v>0</v>
      </c>
      <c r="AN599" s="8">
        <v>0</v>
      </c>
      <c r="AO599" s="8">
        <v>0</v>
      </c>
      <c r="AP599" s="8">
        <v>0</v>
      </c>
      <c r="AQ599" s="145">
        <v>0</v>
      </c>
      <c r="AR599" s="10"/>
    </row>
    <row r="600" spans="1:44" x14ac:dyDescent="0.35">
      <c r="A600" s="171">
        <v>5</v>
      </c>
      <c r="B600" s="228">
        <v>0.44791700000000001</v>
      </c>
      <c r="C600" s="144">
        <v>7</v>
      </c>
      <c r="D600" s="247">
        <v>0</v>
      </c>
      <c r="E600" s="146">
        <v>5</v>
      </c>
      <c r="F600" s="146">
        <v>0</v>
      </c>
      <c r="G600" s="146">
        <v>0</v>
      </c>
      <c r="H600" s="146">
        <v>0</v>
      </c>
      <c r="I600" s="146">
        <v>2</v>
      </c>
      <c r="J600" s="146">
        <v>0</v>
      </c>
      <c r="K600" s="146">
        <v>0</v>
      </c>
      <c r="L600" s="146">
        <v>0</v>
      </c>
      <c r="M600" s="146">
        <v>0</v>
      </c>
      <c r="N600" s="146">
        <v>0</v>
      </c>
      <c r="O600" s="248">
        <v>0</v>
      </c>
      <c r="Q600" s="144">
        <v>5</v>
      </c>
      <c r="R600" s="247">
        <v>1</v>
      </c>
      <c r="S600" s="146">
        <v>3</v>
      </c>
      <c r="T600" s="146">
        <v>0</v>
      </c>
      <c r="U600" s="146">
        <v>1</v>
      </c>
      <c r="V600" s="146">
        <v>0</v>
      </c>
      <c r="W600" s="146">
        <v>0</v>
      </c>
      <c r="X600" s="146">
        <v>0</v>
      </c>
      <c r="Y600" s="146">
        <v>0</v>
      </c>
      <c r="Z600" s="146">
        <v>0</v>
      </c>
      <c r="AA600" s="146">
        <v>0</v>
      </c>
      <c r="AB600" s="146">
        <v>0</v>
      </c>
      <c r="AC600" s="248">
        <v>0</v>
      </c>
      <c r="AE600" s="144">
        <v>12</v>
      </c>
      <c r="AF600" s="8">
        <v>1</v>
      </c>
      <c r="AG600" s="8">
        <v>8</v>
      </c>
      <c r="AH600" s="8">
        <v>0</v>
      </c>
      <c r="AI600" s="8">
        <v>1</v>
      </c>
      <c r="AJ600" s="8">
        <v>0</v>
      </c>
      <c r="AK600" s="8">
        <v>2</v>
      </c>
      <c r="AL600" s="8">
        <v>0</v>
      </c>
      <c r="AM600" s="8">
        <v>0</v>
      </c>
      <c r="AN600" s="8">
        <v>0</v>
      </c>
      <c r="AO600" s="8">
        <v>0</v>
      </c>
      <c r="AP600" s="8">
        <v>0</v>
      </c>
      <c r="AQ600" s="145">
        <v>0</v>
      </c>
      <c r="AR600" s="10"/>
    </row>
    <row r="601" spans="1:44" x14ac:dyDescent="0.35">
      <c r="A601" s="171">
        <v>5</v>
      </c>
      <c r="B601" s="228">
        <v>0.45833299999999999</v>
      </c>
      <c r="C601" s="144">
        <v>7</v>
      </c>
      <c r="D601" s="247">
        <v>0</v>
      </c>
      <c r="E601" s="146">
        <v>6</v>
      </c>
      <c r="F601" s="146">
        <v>0</v>
      </c>
      <c r="G601" s="146">
        <v>0</v>
      </c>
      <c r="H601" s="146">
        <v>0</v>
      </c>
      <c r="I601" s="146">
        <v>1</v>
      </c>
      <c r="J601" s="146">
        <v>0</v>
      </c>
      <c r="K601" s="146">
        <v>0</v>
      </c>
      <c r="L601" s="146">
        <v>0</v>
      </c>
      <c r="M601" s="146">
        <v>0</v>
      </c>
      <c r="N601" s="146">
        <v>0</v>
      </c>
      <c r="O601" s="248">
        <v>0</v>
      </c>
      <c r="Q601" s="144">
        <v>11</v>
      </c>
      <c r="R601" s="247">
        <v>1</v>
      </c>
      <c r="S601" s="146">
        <v>10</v>
      </c>
      <c r="T601" s="146">
        <v>0</v>
      </c>
      <c r="U601" s="146">
        <v>0</v>
      </c>
      <c r="V601" s="146">
        <v>0</v>
      </c>
      <c r="W601" s="146">
        <v>0</v>
      </c>
      <c r="X601" s="146">
        <v>0</v>
      </c>
      <c r="Y601" s="146">
        <v>0</v>
      </c>
      <c r="Z601" s="146">
        <v>0</v>
      </c>
      <c r="AA601" s="146">
        <v>0</v>
      </c>
      <c r="AB601" s="146">
        <v>0</v>
      </c>
      <c r="AC601" s="248">
        <v>0</v>
      </c>
      <c r="AE601" s="144">
        <v>18</v>
      </c>
      <c r="AF601" s="8">
        <v>1</v>
      </c>
      <c r="AG601" s="8">
        <v>16</v>
      </c>
      <c r="AH601" s="8">
        <v>0</v>
      </c>
      <c r="AI601" s="8">
        <v>0</v>
      </c>
      <c r="AJ601" s="8">
        <v>0</v>
      </c>
      <c r="AK601" s="8">
        <v>1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145">
        <v>0</v>
      </c>
      <c r="AR601" s="10"/>
    </row>
    <row r="602" spans="1:44" x14ac:dyDescent="0.35">
      <c r="A602" s="171">
        <v>5</v>
      </c>
      <c r="B602" s="228">
        <v>0.46875</v>
      </c>
      <c r="C602" s="144">
        <v>7</v>
      </c>
      <c r="D602" s="247">
        <v>0</v>
      </c>
      <c r="E602" s="146">
        <v>6</v>
      </c>
      <c r="F602" s="146">
        <v>0</v>
      </c>
      <c r="G602" s="146">
        <v>1</v>
      </c>
      <c r="H602" s="146">
        <v>0</v>
      </c>
      <c r="I602" s="146">
        <v>0</v>
      </c>
      <c r="J602" s="146">
        <v>0</v>
      </c>
      <c r="K602" s="146">
        <v>0</v>
      </c>
      <c r="L602" s="146">
        <v>0</v>
      </c>
      <c r="M602" s="146">
        <v>0</v>
      </c>
      <c r="N602" s="146">
        <v>0</v>
      </c>
      <c r="O602" s="248">
        <v>0</v>
      </c>
      <c r="Q602" s="144">
        <v>7</v>
      </c>
      <c r="R602" s="247">
        <v>0</v>
      </c>
      <c r="S602" s="146">
        <v>5</v>
      </c>
      <c r="T602" s="146">
        <v>0</v>
      </c>
      <c r="U602" s="146">
        <v>1</v>
      </c>
      <c r="V602" s="146">
        <v>0</v>
      </c>
      <c r="W602" s="146">
        <v>1</v>
      </c>
      <c r="X602" s="146">
        <v>0</v>
      </c>
      <c r="Y602" s="146">
        <v>0</v>
      </c>
      <c r="Z602" s="146">
        <v>0</v>
      </c>
      <c r="AA602" s="146">
        <v>0</v>
      </c>
      <c r="AB602" s="146">
        <v>0</v>
      </c>
      <c r="AC602" s="248">
        <v>0</v>
      </c>
      <c r="AE602" s="144">
        <v>14</v>
      </c>
      <c r="AF602" s="8">
        <v>0</v>
      </c>
      <c r="AG602" s="8">
        <v>11</v>
      </c>
      <c r="AH602" s="8">
        <v>0</v>
      </c>
      <c r="AI602" s="8">
        <v>2</v>
      </c>
      <c r="AJ602" s="8">
        <v>0</v>
      </c>
      <c r="AK602" s="8">
        <v>1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145">
        <v>0</v>
      </c>
      <c r="AR602" s="10"/>
    </row>
    <row r="603" spans="1:44" x14ac:dyDescent="0.35">
      <c r="A603" s="171">
        <v>5</v>
      </c>
      <c r="B603" s="228">
        <v>0.47916700000000001</v>
      </c>
      <c r="C603" s="144">
        <v>4</v>
      </c>
      <c r="D603" s="247">
        <v>0</v>
      </c>
      <c r="E603" s="146">
        <v>4</v>
      </c>
      <c r="F603" s="146">
        <v>0</v>
      </c>
      <c r="G603" s="146">
        <v>0</v>
      </c>
      <c r="H603" s="146">
        <v>0</v>
      </c>
      <c r="I603" s="146">
        <v>0</v>
      </c>
      <c r="J603" s="146">
        <v>0</v>
      </c>
      <c r="K603" s="146">
        <v>0</v>
      </c>
      <c r="L603" s="146">
        <v>0</v>
      </c>
      <c r="M603" s="146">
        <v>0</v>
      </c>
      <c r="N603" s="146">
        <v>0</v>
      </c>
      <c r="O603" s="248">
        <v>0</v>
      </c>
      <c r="Q603" s="144">
        <v>3</v>
      </c>
      <c r="R603" s="247">
        <v>0</v>
      </c>
      <c r="S603" s="146">
        <v>3</v>
      </c>
      <c r="T603" s="146">
        <v>0</v>
      </c>
      <c r="U603" s="146">
        <v>0</v>
      </c>
      <c r="V603" s="146">
        <v>0</v>
      </c>
      <c r="W603" s="146">
        <v>0</v>
      </c>
      <c r="X603" s="146">
        <v>0</v>
      </c>
      <c r="Y603" s="146">
        <v>0</v>
      </c>
      <c r="Z603" s="146">
        <v>0</v>
      </c>
      <c r="AA603" s="146">
        <v>0</v>
      </c>
      <c r="AB603" s="146">
        <v>0</v>
      </c>
      <c r="AC603" s="248">
        <v>0</v>
      </c>
      <c r="AE603" s="144">
        <v>7</v>
      </c>
      <c r="AF603" s="8">
        <v>0</v>
      </c>
      <c r="AG603" s="8">
        <v>7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8">
        <v>0</v>
      </c>
      <c r="AO603" s="8">
        <v>0</v>
      </c>
      <c r="AP603" s="8">
        <v>0</v>
      </c>
      <c r="AQ603" s="145">
        <v>0</v>
      </c>
      <c r="AR603" s="10"/>
    </row>
    <row r="604" spans="1:44" x14ac:dyDescent="0.35">
      <c r="A604" s="171">
        <v>5</v>
      </c>
      <c r="B604" s="228">
        <v>0.48958299999999999</v>
      </c>
      <c r="C604" s="144">
        <v>8</v>
      </c>
      <c r="D604" s="247">
        <v>0</v>
      </c>
      <c r="E604" s="146">
        <v>8</v>
      </c>
      <c r="F604" s="146">
        <v>0</v>
      </c>
      <c r="G604" s="146">
        <v>0</v>
      </c>
      <c r="H604" s="146">
        <v>0</v>
      </c>
      <c r="I604" s="146">
        <v>0</v>
      </c>
      <c r="J604" s="146">
        <v>0</v>
      </c>
      <c r="K604" s="146">
        <v>0</v>
      </c>
      <c r="L604" s="146">
        <v>0</v>
      </c>
      <c r="M604" s="146">
        <v>0</v>
      </c>
      <c r="N604" s="146">
        <v>0</v>
      </c>
      <c r="O604" s="248">
        <v>0</v>
      </c>
      <c r="Q604" s="144">
        <v>6</v>
      </c>
      <c r="R604" s="247">
        <v>0</v>
      </c>
      <c r="S604" s="146">
        <v>6</v>
      </c>
      <c r="T604" s="146">
        <v>0</v>
      </c>
      <c r="U604" s="146">
        <v>0</v>
      </c>
      <c r="V604" s="146">
        <v>0</v>
      </c>
      <c r="W604" s="146">
        <v>0</v>
      </c>
      <c r="X604" s="146">
        <v>0</v>
      </c>
      <c r="Y604" s="146">
        <v>0</v>
      </c>
      <c r="Z604" s="146">
        <v>0</v>
      </c>
      <c r="AA604" s="146">
        <v>0</v>
      </c>
      <c r="AB604" s="146">
        <v>0</v>
      </c>
      <c r="AC604" s="248">
        <v>0</v>
      </c>
      <c r="AE604" s="144">
        <v>14</v>
      </c>
      <c r="AF604" s="8">
        <v>0</v>
      </c>
      <c r="AG604" s="8">
        <v>14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8">
        <v>0</v>
      </c>
      <c r="AO604" s="8">
        <v>0</v>
      </c>
      <c r="AP604" s="8">
        <v>0</v>
      </c>
      <c r="AQ604" s="145">
        <v>0</v>
      </c>
      <c r="AR604" s="10"/>
    </row>
    <row r="605" spans="1:44" x14ac:dyDescent="0.35">
      <c r="A605" s="171">
        <v>5</v>
      </c>
      <c r="B605" s="228">
        <v>0.5</v>
      </c>
      <c r="C605" s="144">
        <v>7</v>
      </c>
      <c r="D605" s="247">
        <v>1</v>
      </c>
      <c r="E605" s="146">
        <v>6</v>
      </c>
      <c r="F605" s="146">
        <v>0</v>
      </c>
      <c r="G605" s="146">
        <v>0</v>
      </c>
      <c r="H605" s="146">
        <v>0</v>
      </c>
      <c r="I605" s="146">
        <v>0</v>
      </c>
      <c r="J605" s="146">
        <v>0</v>
      </c>
      <c r="K605" s="146">
        <v>0</v>
      </c>
      <c r="L605" s="146">
        <v>0</v>
      </c>
      <c r="M605" s="146">
        <v>0</v>
      </c>
      <c r="N605" s="146">
        <v>0</v>
      </c>
      <c r="O605" s="248">
        <v>0</v>
      </c>
      <c r="Q605" s="144">
        <v>9</v>
      </c>
      <c r="R605" s="247">
        <v>0</v>
      </c>
      <c r="S605" s="146">
        <v>8</v>
      </c>
      <c r="T605" s="146">
        <v>0</v>
      </c>
      <c r="U605" s="146">
        <v>0</v>
      </c>
      <c r="V605" s="146">
        <v>0</v>
      </c>
      <c r="W605" s="146">
        <v>1</v>
      </c>
      <c r="X605" s="146">
        <v>0</v>
      </c>
      <c r="Y605" s="146">
        <v>0</v>
      </c>
      <c r="Z605" s="146">
        <v>0</v>
      </c>
      <c r="AA605" s="146">
        <v>0</v>
      </c>
      <c r="AB605" s="146">
        <v>0</v>
      </c>
      <c r="AC605" s="248">
        <v>0</v>
      </c>
      <c r="AE605" s="144">
        <v>16</v>
      </c>
      <c r="AF605" s="146">
        <v>1</v>
      </c>
      <c r="AG605" s="8">
        <v>14</v>
      </c>
      <c r="AH605" s="8">
        <v>0</v>
      </c>
      <c r="AI605" s="8">
        <v>0</v>
      </c>
      <c r="AJ605" s="8">
        <v>0</v>
      </c>
      <c r="AK605" s="8">
        <v>1</v>
      </c>
      <c r="AL605" s="8">
        <v>0</v>
      </c>
      <c r="AM605" s="8">
        <v>0</v>
      </c>
      <c r="AN605" s="8">
        <v>0</v>
      </c>
      <c r="AO605" s="8">
        <v>0</v>
      </c>
      <c r="AP605" s="8">
        <v>0</v>
      </c>
      <c r="AQ605" s="145">
        <v>0</v>
      </c>
      <c r="AR605" s="10"/>
    </row>
    <row r="606" spans="1:44" x14ac:dyDescent="0.35">
      <c r="A606" s="171">
        <v>5</v>
      </c>
      <c r="B606" s="228">
        <v>0.51041700000000001</v>
      </c>
      <c r="C606" s="144">
        <v>7</v>
      </c>
      <c r="D606" s="247">
        <v>0</v>
      </c>
      <c r="E606" s="146">
        <v>6</v>
      </c>
      <c r="F606" s="146">
        <v>0</v>
      </c>
      <c r="G606" s="146">
        <v>1</v>
      </c>
      <c r="H606" s="146">
        <v>0</v>
      </c>
      <c r="I606" s="146">
        <v>0</v>
      </c>
      <c r="J606" s="146">
        <v>0</v>
      </c>
      <c r="K606" s="146">
        <v>0</v>
      </c>
      <c r="L606" s="146">
        <v>0</v>
      </c>
      <c r="M606" s="146">
        <v>0</v>
      </c>
      <c r="N606" s="146">
        <v>0</v>
      </c>
      <c r="O606" s="248">
        <v>0</v>
      </c>
      <c r="Q606" s="144">
        <v>2</v>
      </c>
      <c r="R606" s="247">
        <v>0</v>
      </c>
      <c r="S606" s="146">
        <v>2</v>
      </c>
      <c r="T606" s="146">
        <v>0</v>
      </c>
      <c r="U606" s="146">
        <v>0</v>
      </c>
      <c r="V606" s="146">
        <v>0</v>
      </c>
      <c r="W606" s="146">
        <v>0</v>
      </c>
      <c r="X606" s="146">
        <v>0</v>
      </c>
      <c r="Y606" s="146">
        <v>0</v>
      </c>
      <c r="Z606" s="146">
        <v>0</v>
      </c>
      <c r="AA606" s="146">
        <v>0</v>
      </c>
      <c r="AB606" s="146">
        <v>0</v>
      </c>
      <c r="AC606" s="248">
        <v>0</v>
      </c>
      <c r="AE606" s="144">
        <v>9</v>
      </c>
      <c r="AF606" s="8">
        <v>0</v>
      </c>
      <c r="AG606" s="8">
        <v>8</v>
      </c>
      <c r="AH606" s="8">
        <v>0</v>
      </c>
      <c r="AI606" s="8">
        <v>1</v>
      </c>
      <c r="AJ606" s="8">
        <v>0</v>
      </c>
      <c r="AK606" s="8">
        <v>0</v>
      </c>
      <c r="AL606" s="8">
        <v>0</v>
      </c>
      <c r="AM606" s="8">
        <v>0</v>
      </c>
      <c r="AN606" s="8">
        <v>0</v>
      </c>
      <c r="AO606" s="8">
        <v>0</v>
      </c>
      <c r="AP606" s="8">
        <v>0</v>
      </c>
      <c r="AQ606" s="145">
        <v>0</v>
      </c>
      <c r="AR606" s="10"/>
    </row>
    <row r="607" spans="1:44" x14ac:dyDescent="0.35">
      <c r="A607" s="171">
        <v>5</v>
      </c>
      <c r="B607" s="228">
        <v>0.52083299999999999</v>
      </c>
      <c r="C607" s="144">
        <v>9</v>
      </c>
      <c r="D607" s="247">
        <v>0</v>
      </c>
      <c r="E607" s="146">
        <v>9</v>
      </c>
      <c r="F607" s="146">
        <v>0</v>
      </c>
      <c r="G607" s="146">
        <v>0</v>
      </c>
      <c r="H607" s="146">
        <v>0</v>
      </c>
      <c r="I607" s="146">
        <v>0</v>
      </c>
      <c r="J607" s="146">
        <v>0</v>
      </c>
      <c r="K607" s="146">
        <v>0</v>
      </c>
      <c r="L607" s="146">
        <v>0</v>
      </c>
      <c r="M607" s="146">
        <v>0</v>
      </c>
      <c r="N607" s="146">
        <v>0</v>
      </c>
      <c r="O607" s="248">
        <v>0</v>
      </c>
      <c r="Q607" s="144">
        <v>6</v>
      </c>
      <c r="R607" s="247">
        <v>0</v>
      </c>
      <c r="S607" s="146">
        <v>6</v>
      </c>
      <c r="T607" s="146">
        <v>0</v>
      </c>
      <c r="U607" s="146">
        <v>0</v>
      </c>
      <c r="V607" s="146">
        <v>0</v>
      </c>
      <c r="W607" s="146">
        <v>0</v>
      </c>
      <c r="X607" s="146">
        <v>0</v>
      </c>
      <c r="Y607" s="146">
        <v>0</v>
      </c>
      <c r="Z607" s="146">
        <v>0</v>
      </c>
      <c r="AA607" s="146">
        <v>0</v>
      </c>
      <c r="AB607" s="146">
        <v>0</v>
      </c>
      <c r="AC607" s="248">
        <v>0</v>
      </c>
      <c r="AE607" s="144">
        <v>15</v>
      </c>
      <c r="AF607" s="8">
        <v>0</v>
      </c>
      <c r="AG607" s="8">
        <v>15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8">
        <v>0</v>
      </c>
      <c r="AO607" s="8">
        <v>0</v>
      </c>
      <c r="AP607" s="8">
        <v>0</v>
      </c>
      <c r="AQ607" s="145">
        <v>0</v>
      </c>
      <c r="AR607" s="10"/>
    </row>
    <row r="608" spans="1:44" x14ac:dyDescent="0.35">
      <c r="A608" s="171">
        <v>5</v>
      </c>
      <c r="B608" s="228">
        <v>0.53125</v>
      </c>
      <c r="C608" s="144">
        <v>9</v>
      </c>
      <c r="D608" s="247">
        <v>0</v>
      </c>
      <c r="E608" s="146">
        <v>5</v>
      </c>
      <c r="F608" s="146">
        <v>0</v>
      </c>
      <c r="G608" s="146">
        <v>4</v>
      </c>
      <c r="H608" s="146">
        <v>0</v>
      </c>
      <c r="I608" s="146">
        <v>0</v>
      </c>
      <c r="J608" s="146">
        <v>0</v>
      </c>
      <c r="K608" s="146">
        <v>0</v>
      </c>
      <c r="L608" s="146">
        <v>0</v>
      </c>
      <c r="M608" s="146">
        <v>0</v>
      </c>
      <c r="N608" s="146">
        <v>0</v>
      </c>
      <c r="O608" s="248">
        <v>0</v>
      </c>
      <c r="Q608" s="144">
        <v>12</v>
      </c>
      <c r="R608" s="247">
        <v>0</v>
      </c>
      <c r="S608" s="146">
        <v>11</v>
      </c>
      <c r="T608" s="146">
        <v>0</v>
      </c>
      <c r="U608" s="146">
        <v>1</v>
      </c>
      <c r="V608" s="146">
        <v>0</v>
      </c>
      <c r="W608" s="146">
        <v>0</v>
      </c>
      <c r="X608" s="146">
        <v>0</v>
      </c>
      <c r="Y608" s="146">
        <v>0</v>
      </c>
      <c r="Z608" s="146">
        <v>0</v>
      </c>
      <c r="AA608" s="146">
        <v>0</v>
      </c>
      <c r="AB608" s="146">
        <v>0</v>
      </c>
      <c r="AC608" s="248">
        <v>0</v>
      </c>
      <c r="AE608" s="144">
        <v>21</v>
      </c>
      <c r="AF608" s="8">
        <v>0</v>
      </c>
      <c r="AG608" s="8">
        <v>16</v>
      </c>
      <c r="AH608" s="8">
        <v>0</v>
      </c>
      <c r="AI608" s="8">
        <v>5</v>
      </c>
      <c r="AJ608" s="8">
        <v>0</v>
      </c>
      <c r="AK608" s="8">
        <v>0</v>
      </c>
      <c r="AL608" s="8">
        <v>0</v>
      </c>
      <c r="AM608" s="8">
        <v>0</v>
      </c>
      <c r="AN608" s="8">
        <v>0</v>
      </c>
      <c r="AO608" s="8">
        <v>0</v>
      </c>
      <c r="AP608" s="8">
        <v>0</v>
      </c>
      <c r="AQ608" s="145">
        <v>0</v>
      </c>
      <c r="AR608" s="10"/>
    </row>
    <row r="609" spans="1:44" x14ac:dyDescent="0.35">
      <c r="A609" s="171">
        <v>5</v>
      </c>
      <c r="B609" s="228">
        <v>0.54166700000000001</v>
      </c>
      <c r="C609" s="144">
        <v>8</v>
      </c>
      <c r="D609" s="247">
        <v>0</v>
      </c>
      <c r="E609" s="146">
        <v>6</v>
      </c>
      <c r="F609" s="146">
        <v>0</v>
      </c>
      <c r="G609" s="146">
        <v>1</v>
      </c>
      <c r="H609" s="146">
        <v>0</v>
      </c>
      <c r="I609" s="146">
        <v>1</v>
      </c>
      <c r="J609" s="146">
        <v>0</v>
      </c>
      <c r="K609" s="146">
        <v>0</v>
      </c>
      <c r="L609" s="146">
        <v>0</v>
      </c>
      <c r="M609" s="146">
        <v>0</v>
      </c>
      <c r="N609" s="146">
        <v>0</v>
      </c>
      <c r="O609" s="248">
        <v>0</v>
      </c>
      <c r="Q609" s="144">
        <v>6</v>
      </c>
      <c r="R609" s="247">
        <v>0</v>
      </c>
      <c r="S609" s="146">
        <v>5</v>
      </c>
      <c r="T609" s="146">
        <v>0</v>
      </c>
      <c r="U609" s="146">
        <v>1</v>
      </c>
      <c r="V609" s="146">
        <v>0</v>
      </c>
      <c r="W609" s="146">
        <v>0</v>
      </c>
      <c r="X609" s="146">
        <v>0</v>
      </c>
      <c r="Y609" s="146">
        <v>0</v>
      </c>
      <c r="Z609" s="146">
        <v>0</v>
      </c>
      <c r="AA609" s="146">
        <v>0</v>
      </c>
      <c r="AB609" s="146">
        <v>0</v>
      </c>
      <c r="AC609" s="248">
        <v>0</v>
      </c>
      <c r="AE609" s="144">
        <v>14</v>
      </c>
      <c r="AF609" s="8">
        <v>0</v>
      </c>
      <c r="AG609" s="8">
        <v>11</v>
      </c>
      <c r="AH609" s="8">
        <v>0</v>
      </c>
      <c r="AI609" s="8">
        <v>2</v>
      </c>
      <c r="AJ609" s="8">
        <v>0</v>
      </c>
      <c r="AK609" s="8">
        <v>1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145">
        <v>0</v>
      </c>
      <c r="AR609" s="10"/>
    </row>
    <row r="610" spans="1:44" x14ac:dyDescent="0.35">
      <c r="A610" s="171">
        <v>5</v>
      </c>
      <c r="B610" s="228">
        <v>0.55208299999999999</v>
      </c>
      <c r="C610" s="144">
        <v>10</v>
      </c>
      <c r="D610" s="247">
        <v>0</v>
      </c>
      <c r="E610" s="146">
        <v>6</v>
      </c>
      <c r="F610" s="146">
        <v>0</v>
      </c>
      <c r="G610" s="146">
        <v>2</v>
      </c>
      <c r="H610" s="146">
        <v>0</v>
      </c>
      <c r="I610" s="146">
        <v>0</v>
      </c>
      <c r="J610" s="146">
        <v>0</v>
      </c>
      <c r="K610" s="146">
        <v>2</v>
      </c>
      <c r="L610" s="146">
        <v>0</v>
      </c>
      <c r="M610" s="146">
        <v>0</v>
      </c>
      <c r="N610" s="146">
        <v>0</v>
      </c>
      <c r="O610" s="248">
        <v>0</v>
      </c>
      <c r="Q610" s="144">
        <v>7</v>
      </c>
      <c r="R610" s="247">
        <v>1</v>
      </c>
      <c r="S610" s="146">
        <v>5</v>
      </c>
      <c r="T610" s="146">
        <v>0</v>
      </c>
      <c r="U610" s="146">
        <v>0</v>
      </c>
      <c r="V610" s="146">
        <v>0</v>
      </c>
      <c r="W610" s="146">
        <v>0</v>
      </c>
      <c r="X610" s="146">
        <v>0</v>
      </c>
      <c r="Y610" s="146">
        <v>0</v>
      </c>
      <c r="Z610" s="146">
        <v>1</v>
      </c>
      <c r="AA610" s="146">
        <v>0</v>
      </c>
      <c r="AB610" s="146">
        <v>0</v>
      </c>
      <c r="AC610" s="248">
        <v>0</v>
      </c>
      <c r="AE610" s="144">
        <v>17</v>
      </c>
      <c r="AF610" s="8">
        <v>1</v>
      </c>
      <c r="AG610" s="8">
        <v>11</v>
      </c>
      <c r="AH610" s="8">
        <v>0</v>
      </c>
      <c r="AI610" s="8">
        <v>2</v>
      </c>
      <c r="AJ610" s="8">
        <v>0</v>
      </c>
      <c r="AK610" s="8">
        <v>0</v>
      </c>
      <c r="AL610" s="8">
        <v>0</v>
      </c>
      <c r="AM610" s="8">
        <v>2</v>
      </c>
      <c r="AN610" s="8">
        <v>1</v>
      </c>
      <c r="AO610" s="8">
        <v>0</v>
      </c>
      <c r="AP610" s="8">
        <v>0</v>
      </c>
      <c r="AQ610" s="145">
        <v>0</v>
      </c>
      <c r="AR610" s="10"/>
    </row>
    <row r="611" spans="1:44" x14ac:dyDescent="0.35">
      <c r="A611" s="171">
        <v>5</v>
      </c>
      <c r="B611" s="228">
        <v>0.5625</v>
      </c>
      <c r="C611" s="144">
        <v>5</v>
      </c>
      <c r="D611" s="247">
        <v>0</v>
      </c>
      <c r="E611" s="146">
        <v>1</v>
      </c>
      <c r="F611" s="146">
        <v>0</v>
      </c>
      <c r="G611" s="146">
        <v>4</v>
      </c>
      <c r="H611" s="146">
        <v>0</v>
      </c>
      <c r="I611" s="146">
        <v>0</v>
      </c>
      <c r="J611" s="146">
        <v>0</v>
      </c>
      <c r="K611" s="146">
        <v>0</v>
      </c>
      <c r="L611" s="146">
        <v>0</v>
      </c>
      <c r="M611" s="146">
        <v>0</v>
      </c>
      <c r="N611" s="146">
        <v>0</v>
      </c>
      <c r="O611" s="248">
        <v>0</v>
      </c>
      <c r="Q611" s="144">
        <v>6</v>
      </c>
      <c r="R611" s="247">
        <v>1</v>
      </c>
      <c r="S611" s="146">
        <v>5</v>
      </c>
      <c r="T611" s="146">
        <v>0</v>
      </c>
      <c r="U611" s="146">
        <v>0</v>
      </c>
      <c r="V611" s="146">
        <v>0</v>
      </c>
      <c r="W611" s="146">
        <v>0</v>
      </c>
      <c r="X611" s="146">
        <v>0</v>
      </c>
      <c r="Y611" s="146">
        <v>0</v>
      </c>
      <c r="Z611" s="146">
        <v>0</v>
      </c>
      <c r="AA611" s="146">
        <v>0</v>
      </c>
      <c r="AB611" s="146">
        <v>0</v>
      </c>
      <c r="AC611" s="248">
        <v>0</v>
      </c>
      <c r="AE611" s="144">
        <v>11</v>
      </c>
      <c r="AF611" s="8">
        <v>1</v>
      </c>
      <c r="AG611" s="8">
        <v>6</v>
      </c>
      <c r="AH611" s="8">
        <v>0</v>
      </c>
      <c r="AI611" s="8">
        <v>4</v>
      </c>
      <c r="AJ611" s="8">
        <v>0</v>
      </c>
      <c r="AK611" s="8">
        <v>0</v>
      </c>
      <c r="AL611" s="8">
        <v>0</v>
      </c>
      <c r="AM611" s="8">
        <v>0</v>
      </c>
      <c r="AN611" s="8">
        <v>0</v>
      </c>
      <c r="AO611" s="8">
        <v>0</v>
      </c>
      <c r="AP611" s="8">
        <v>0</v>
      </c>
      <c r="AQ611" s="145">
        <v>0</v>
      </c>
      <c r="AR611" s="10"/>
    </row>
    <row r="612" spans="1:44" x14ac:dyDescent="0.35">
      <c r="A612" s="171">
        <v>5</v>
      </c>
      <c r="B612" s="228">
        <v>0.57291700000000001</v>
      </c>
      <c r="C612" s="144">
        <v>3</v>
      </c>
      <c r="D612" s="247">
        <v>0</v>
      </c>
      <c r="E612" s="146">
        <v>3</v>
      </c>
      <c r="F612" s="146">
        <v>0</v>
      </c>
      <c r="G612" s="146">
        <v>0</v>
      </c>
      <c r="H612" s="146">
        <v>0</v>
      </c>
      <c r="I612" s="146">
        <v>0</v>
      </c>
      <c r="J612" s="146">
        <v>0</v>
      </c>
      <c r="K612" s="146">
        <v>0</v>
      </c>
      <c r="L612" s="146">
        <v>0</v>
      </c>
      <c r="M612" s="146">
        <v>0</v>
      </c>
      <c r="N612" s="146">
        <v>0</v>
      </c>
      <c r="O612" s="248">
        <v>0</v>
      </c>
      <c r="Q612" s="144">
        <v>5</v>
      </c>
      <c r="R612" s="247">
        <v>0</v>
      </c>
      <c r="S612" s="146">
        <v>4</v>
      </c>
      <c r="T612" s="146">
        <v>0</v>
      </c>
      <c r="U612" s="146">
        <v>1</v>
      </c>
      <c r="V612" s="146">
        <v>0</v>
      </c>
      <c r="W612" s="146">
        <v>0</v>
      </c>
      <c r="X612" s="146">
        <v>0</v>
      </c>
      <c r="Y612" s="146">
        <v>0</v>
      </c>
      <c r="Z612" s="146">
        <v>0</v>
      </c>
      <c r="AA612" s="146">
        <v>0</v>
      </c>
      <c r="AB612" s="146">
        <v>0</v>
      </c>
      <c r="AC612" s="248">
        <v>0</v>
      </c>
      <c r="AE612" s="144">
        <v>8</v>
      </c>
      <c r="AF612" s="8">
        <v>0</v>
      </c>
      <c r="AG612" s="8">
        <v>7</v>
      </c>
      <c r="AH612" s="8">
        <v>0</v>
      </c>
      <c r="AI612" s="8">
        <v>1</v>
      </c>
      <c r="AJ612" s="8">
        <v>0</v>
      </c>
      <c r="AK612" s="8">
        <v>0</v>
      </c>
      <c r="AL612" s="8">
        <v>0</v>
      </c>
      <c r="AM612" s="8">
        <v>0</v>
      </c>
      <c r="AN612" s="8">
        <v>0</v>
      </c>
      <c r="AO612" s="8">
        <v>0</v>
      </c>
      <c r="AP612" s="8">
        <v>0</v>
      </c>
      <c r="AQ612" s="145">
        <v>0</v>
      </c>
      <c r="AR612" s="10"/>
    </row>
    <row r="613" spans="1:44" x14ac:dyDescent="0.35">
      <c r="A613" s="171">
        <v>5</v>
      </c>
      <c r="B613" s="228">
        <v>0.58333299999999999</v>
      </c>
      <c r="C613" s="144">
        <v>8</v>
      </c>
      <c r="D613" s="247">
        <v>0</v>
      </c>
      <c r="E613" s="146">
        <v>7</v>
      </c>
      <c r="F613" s="146">
        <v>0</v>
      </c>
      <c r="G613" s="146">
        <v>1</v>
      </c>
      <c r="H613" s="146">
        <v>0</v>
      </c>
      <c r="I613" s="146">
        <v>0</v>
      </c>
      <c r="J613" s="146">
        <v>0</v>
      </c>
      <c r="K613" s="146">
        <v>0</v>
      </c>
      <c r="L613" s="146">
        <v>0</v>
      </c>
      <c r="M613" s="146">
        <v>0</v>
      </c>
      <c r="N613" s="146">
        <v>0</v>
      </c>
      <c r="O613" s="248">
        <v>0</v>
      </c>
      <c r="Q613" s="144">
        <v>5</v>
      </c>
      <c r="R613" s="247">
        <v>0</v>
      </c>
      <c r="S613" s="146">
        <v>4</v>
      </c>
      <c r="T613" s="146">
        <v>0</v>
      </c>
      <c r="U613" s="146">
        <v>1</v>
      </c>
      <c r="V613" s="146">
        <v>0</v>
      </c>
      <c r="W613" s="146">
        <v>0</v>
      </c>
      <c r="X613" s="146">
        <v>0</v>
      </c>
      <c r="Y613" s="146">
        <v>0</v>
      </c>
      <c r="Z613" s="146">
        <v>0</v>
      </c>
      <c r="AA613" s="146">
        <v>0</v>
      </c>
      <c r="AB613" s="146">
        <v>0</v>
      </c>
      <c r="AC613" s="248">
        <v>0</v>
      </c>
      <c r="AE613" s="144">
        <v>13</v>
      </c>
      <c r="AF613" s="8">
        <v>0</v>
      </c>
      <c r="AG613" s="8">
        <v>11</v>
      </c>
      <c r="AH613" s="8">
        <v>0</v>
      </c>
      <c r="AI613" s="8">
        <v>2</v>
      </c>
      <c r="AJ613" s="8">
        <v>0</v>
      </c>
      <c r="AK613" s="8">
        <v>0</v>
      </c>
      <c r="AL613" s="8">
        <v>0</v>
      </c>
      <c r="AM613" s="8">
        <v>0</v>
      </c>
      <c r="AN613" s="8">
        <v>0</v>
      </c>
      <c r="AO613" s="8">
        <v>0</v>
      </c>
      <c r="AP613" s="8">
        <v>0</v>
      </c>
      <c r="AQ613" s="145">
        <v>0</v>
      </c>
      <c r="AR613" s="10"/>
    </row>
    <row r="614" spans="1:44" x14ac:dyDescent="0.35">
      <c r="A614" s="171">
        <v>5</v>
      </c>
      <c r="B614" s="228">
        <v>0.59375</v>
      </c>
      <c r="C614" s="144">
        <v>5</v>
      </c>
      <c r="D614" s="247">
        <v>0</v>
      </c>
      <c r="E614" s="146">
        <v>4</v>
      </c>
      <c r="F614" s="146">
        <v>0</v>
      </c>
      <c r="G614" s="146">
        <v>0</v>
      </c>
      <c r="H614" s="146">
        <v>0</v>
      </c>
      <c r="I614" s="146">
        <v>0</v>
      </c>
      <c r="J614" s="146">
        <v>0</v>
      </c>
      <c r="K614" s="146">
        <v>1</v>
      </c>
      <c r="L614" s="146">
        <v>0</v>
      </c>
      <c r="M614" s="146">
        <v>0</v>
      </c>
      <c r="N614" s="146">
        <v>0</v>
      </c>
      <c r="O614" s="248">
        <v>0</v>
      </c>
      <c r="Q614" s="144">
        <v>6</v>
      </c>
      <c r="R614" s="247">
        <v>1</v>
      </c>
      <c r="S614" s="146">
        <v>4</v>
      </c>
      <c r="T614" s="146">
        <v>1</v>
      </c>
      <c r="U614" s="146">
        <v>0</v>
      </c>
      <c r="V614" s="146">
        <v>0</v>
      </c>
      <c r="W614" s="146">
        <v>0</v>
      </c>
      <c r="X614" s="146">
        <v>0</v>
      </c>
      <c r="Y614" s="146">
        <v>0</v>
      </c>
      <c r="Z614" s="146">
        <v>0</v>
      </c>
      <c r="AA614" s="146">
        <v>0</v>
      </c>
      <c r="AB614" s="146">
        <v>0</v>
      </c>
      <c r="AC614" s="248">
        <v>0</v>
      </c>
      <c r="AE614" s="144">
        <v>11</v>
      </c>
      <c r="AF614" s="8">
        <v>1</v>
      </c>
      <c r="AG614" s="8">
        <v>8</v>
      </c>
      <c r="AH614" s="8">
        <v>1</v>
      </c>
      <c r="AI614" s="8">
        <v>0</v>
      </c>
      <c r="AJ614" s="8">
        <v>0</v>
      </c>
      <c r="AK614" s="8">
        <v>0</v>
      </c>
      <c r="AL614" s="8">
        <v>0</v>
      </c>
      <c r="AM614" s="8">
        <v>1</v>
      </c>
      <c r="AN614" s="8">
        <v>0</v>
      </c>
      <c r="AO614" s="8">
        <v>0</v>
      </c>
      <c r="AP614" s="8">
        <v>0</v>
      </c>
      <c r="AQ614" s="145">
        <v>0</v>
      </c>
      <c r="AR614" s="10"/>
    </row>
    <row r="615" spans="1:44" x14ac:dyDescent="0.35">
      <c r="A615" s="171">
        <v>5</v>
      </c>
      <c r="B615" s="228">
        <v>0.60416700000000001</v>
      </c>
      <c r="C615" s="144">
        <v>5</v>
      </c>
      <c r="D615" s="247">
        <v>0</v>
      </c>
      <c r="E615" s="146">
        <v>4</v>
      </c>
      <c r="F615" s="146">
        <v>0</v>
      </c>
      <c r="G615" s="146">
        <v>1</v>
      </c>
      <c r="H615" s="146">
        <v>0</v>
      </c>
      <c r="I615" s="146">
        <v>0</v>
      </c>
      <c r="J615" s="146">
        <v>0</v>
      </c>
      <c r="K615" s="146">
        <v>0</v>
      </c>
      <c r="L615" s="146">
        <v>0</v>
      </c>
      <c r="M615" s="146">
        <v>0</v>
      </c>
      <c r="N615" s="146">
        <v>0</v>
      </c>
      <c r="O615" s="248">
        <v>0</v>
      </c>
      <c r="Q615" s="144">
        <v>3</v>
      </c>
      <c r="R615" s="247">
        <v>0</v>
      </c>
      <c r="S615" s="146">
        <v>3</v>
      </c>
      <c r="T615" s="146">
        <v>0</v>
      </c>
      <c r="U615" s="146">
        <v>0</v>
      </c>
      <c r="V615" s="146">
        <v>0</v>
      </c>
      <c r="W615" s="146">
        <v>0</v>
      </c>
      <c r="X615" s="146">
        <v>0</v>
      </c>
      <c r="Y615" s="146">
        <v>0</v>
      </c>
      <c r="Z615" s="146">
        <v>0</v>
      </c>
      <c r="AA615" s="146">
        <v>0</v>
      </c>
      <c r="AB615" s="146">
        <v>0</v>
      </c>
      <c r="AC615" s="248">
        <v>0</v>
      </c>
      <c r="AE615" s="144">
        <v>8</v>
      </c>
      <c r="AF615" s="8">
        <v>0</v>
      </c>
      <c r="AG615" s="8">
        <v>7</v>
      </c>
      <c r="AH615" s="8">
        <v>0</v>
      </c>
      <c r="AI615" s="8">
        <v>1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0</v>
      </c>
      <c r="AP615" s="8">
        <v>0</v>
      </c>
      <c r="AQ615" s="145">
        <v>0</v>
      </c>
      <c r="AR615" s="10"/>
    </row>
    <row r="616" spans="1:44" x14ac:dyDescent="0.35">
      <c r="A616" s="171">
        <v>5</v>
      </c>
      <c r="B616" s="228">
        <v>0.61458299999999999</v>
      </c>
      <c r="C616" s="144">
        <v>4</v>
      </c>
      <c r="D616" s="247">
        <v>1</v>
      </c>
      <c r="E616" s="146">
        <v>2</v>
      </c>
      <c r="F616" s="146">
        <v>0</v>
      </c>
      <c r="G616" s="146">
        <v>1</v>
      </c>
      <c r="H616" s="146">
        <v>0</v>
      </c>
      <c r="I616" s="146">
        <v>0</v>
      </c>
      <c r="J616" s="146">
        <v>0</v>
      </c>
      <c r="K616" s="146">
        <v>0</v>
      </c>
      <c r="L616" s="146">
        <v>0</v>
      </c>
      <c r="M616" s="146">
        <v>0</v>
      </c>
      <c r="N616" s="146">
        <v>0</v>
      </c>
      <c r="O616" s="248">
        <v>0</v>
      </c>
      <c r="Q616" s="144">
        <v>4</v>
      </c>
      <c r="R616" s="247">
        <v>0</v>
      </c>
      <c r="S616" s="146">
        <v>4</v>
      </c>
      <c r="T616" s="146">
        <v>0</v>
      </c>
      <c r="U616" s="146">
        <v>0</v>
      </c>
      <c r="V616" s="146">
        <v>0</v>
      </c>
      <c r="W616" s="146">
        <v>0</v>
      </c>
      <c r="X616" s="146">
        <v>0</v>
      </c>
      <c r="Y616" s="146">
        <v>0</v>
      </c>
      <c r="Z616" s="146">
        <v>0</v>
      </c>
      <c r="AA616" s="146">
        <v>0</v>
      </c>
      <c r="AB616" s="146">
        <v>0</v>
      </c>
      <c r="AC616" s="248">
        <v>0</v>
      </c>
      <c r="AE616" s="144">
        <v>8</v>
      </c>
      <c r="AF616" s="8">
        <v>1</v>
      </c>
      <c r="AG616" s="8">
        <v>6</v>
      </c>
      <c r="AH616" s="8">
        <v>0</v>
      </c>
      <c r="AI616" s="8">
        <v>1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145">
        <v>0</v>
      </c>
      <c r="AR616" s="10"/>
    </row>
    <row r="617" spans="1:44" x14ac:dyDescent="0.35">
      <c r="A617" s="171">
        <v>5</v>
      </c>
      <c r="B617" s="228">
        <v>0.625</v>
      </c>
      <c r="C617" s="144">
        <v>6</v>
      </c>
      <c r="D617" s="247">
        <v>0</v>
      </c>
      <c r="E617" s="146">
        <v>5</v>
      </c>
      <c r="F617" s="146">
        <v>0</v>
      </c>
      <c r="G617" s="146">
        <v>1</v>
      </c>
      <c r="H617" s="146">
        <v>0</v>
      </c>
      <c r="I617" s="146">
        <v>0</v>
      </c>
      <c r="J617" s="146">
        <v>0</v>
      </c>
      <c r="K617" s="146">
        <v>0</v>
      </c>
      <c r="L617" s="146">
        <v>0</v>
      </c>
      <c r="M617" s="146">
        <v>0</v>
      </c>
      <c r="N617" s="146">
        <v>0</v>
      </c>
      <c r="O617" s="248">
        <v>0</v>
      </c>
      <c r="Q617" s="144">
        <v>13</v>
      </c>
      <c r="R617" s="247">
        <v>0</v>
      </c>
      <c r="S617" s="146">
        <v>12</v>
      </c>
      <c r="T617" s="146">
        <v>0</v>
      </c>
      <c r="U617" s="146">
        <v>1</v>
      </c>
      <c r="V617" s="146">
        <v>0</v>
      </c>
      <c r="W617" s="146">
        <v>0</v>
      </c>
      <c r="X617" s="146">
        <v>0</v>
      </c>
      <c r="Y617" s="146">
        <v>0</v>
      </c>
      <c r="Z617" s="146">
        <v>0</v>
      </c>
      <c r="AA617" s="146">
        <v>0</v>
      </c>
      <c r="AB617" s="146">
        <v>0</v>
      </c>
      <c r="AC617" s="248">
        <v>0</v>
      </c>
      <c r="AE617" s="144">
        <v>19</v>
      </c>
      <c r="AF617" s="8">
        <v>0</v>
      </c>
      <c r="AG617" s="8">
        <v>17</v>
      </c>
      <c r="AH617" s="8">
        <v>0</v>
      </c>
      <c r="AI617" s="8">
        <v>2</v>
      </c>
      <c r="AJ617" s="8">
        <v>0</v>
      </c>
      <c r="AK617" s="8">
        <v>0</v>
      </c>
      <c r="AL617" s="8">
        <v>0</v>
      </c>
      <c r="AM617" s="8">
        <v>0</v>
      </c>
      <c r="AN617" s="8">
        <v>0</v>
      </c>
      <c r="AO617" s="8">
        <v>0</v>
      </c>
      <c r="AP617" s="8">
        <v>0</v>
      </c>
      <c r="AQ617" s="145">
        <v>0</v>
      </c>
      <c r="AR617" s="10"/>
    </row>
    <row r="618" spans="1:44" x14ac:dyDescent="0.35">
      <c r="A618" s="171">
        <v>5</v>
      </c>
      <c r="B618" s="228">
        <v>0.63541700000000001</v>
      </c>
      <c r="C618" s="144">
        <v>25</v>
      </c>
      <c r="D618" s="247">
        <v>1</v>
      </c>
      <c r="E618" s="146">
        <v>21</v>
      </c>
      <c r="F618" s="146">
        <v>0</v>
      </c>
      <c r="G618" s="146">
        <v>3</v>
      </c>
      <c r="H618" s="146">
        <v>0</v>
      </c>
      <c r="I618" s="146">
        <v>0</v>
      </c>
      <c r="J618" s="146">
        <v>0</v>
      </c>
      <c r="K618" s="146">
        <v>0</v>
      </c>
      <c r="L618" s="146">
        <v>0</v>
      </c>
      <c r="M618" s="146">
        <v>0</v>
      </c>
      <c r="N618" s="146">
        <v>0</v>
      </c>
      <c r="O618" s="248">
        <v>0</v>
      </c>
      <c r="Q618" s="144">
        <v>7</v>
      </c>
      <c r="R618" s="247">
        <v>0</v>
      </c>
      <c r="S618" s="146">
        <v>6</v>
      </c>
      <c r="T618" s="146">
        <v>1</v>
      </c>
      <c r="U618" s="146">
        <v>0</v>
      </c>
      <c r="V618" s="146">
        <v>0</v>
      </c>
      <c r="W618" s="146">
        <v>0</v>
      </c>
      <c r="X618" s="146">
        <v>0</v>
      </c>
      <c r="Y618" s="146">
        <v>0</v>
      </c>
      <c r="Z618" s="146">
        <v>0</v>
      </c>
      <c r="AA618" s="146">
        <v>0</v>
      </c>
      <c r="AB618" s="146">
        <v>0</v>
      </c>
      <c r="AC618" s="248">
        <v>0</v>
      </c>
      <c r="AE618" s="144">
        <v>32</v>
      </c>
      <c r="AF618" s="8">
        <v>1</v>
      </c>
      <c r="AG618" s="8">
        <v>27</v>
      </c>
      <c r="AH618" s="8">
        <v>1</v>
      </c>
      <c r="AI618" s="8">
        <v>3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0</v>
      </c>
      <c r="AP618" s="8">
        <v>0</v>
      </c>
      <c r="AQ618" s="145">
        <v>0</v>
      </c>
      <c r="AR618" s="10"/>
    </row>
    <row r="619" spans="1:44" x14ac:dyDescent="0.35">
      <c r="A619" s="171">
        <v>5</v>
      </c>
      <c r="B619" s="228">
        <v>0.64583299999999999</v>
      </c>
      <c r="C619" s="144">
        <v>7</v>
      </c>
      <c r="D619" s="247">
        <v>0</v>
      </c>
      <c r="E619" s="146">
        <v>7</v>
      </c>
      <c r="F619" s="146">
        <v>0</v>
      </c>
      <c r="G619" s="146">
        <v>0</v>
      </c>
      <c r="H619" s="146">
        <v>0</v>
      </c>
      <c r="I619" s="146">
        <v>0</v>
      </c>
      <c r="J619" s="146">
        <v>0</v>
      </c>
      <c r="K619" s="146">
        <v>0</v>
      </c>
      <c r="L619" s="146">
        <v>0</v>
      </c>
      <c r="M619" s="146">
        <v>0</v>
      </c>
      <c r="N619" s="146">
        <v>0</v>
      </c>
      <c r="O619" s="248">
        <v>0</v>
      </c>
      <c r="Q619" s="144">
        <v>12</v>
      </c>
      <c r="R619" s="247">
        <v>1</v>
      </c>
      <c r="S619" s="146">
        <v>11</v>
      </c>
      <c r="T619" s="146">
        <v>0</v>
      </c>
      <c r="U619" s="146">
        <v>0</v>
      </c>
      <c r="V619" s="146">
        <v>0</v>
      </c>
      <c r="W619" s="146">
        <v>0</v>
      </c>
      <c r="X619" s="146">
        <v>0</v>
      </c>
      <c r="Y619" s="146">
        <v>0</v>
      </c>
      <c r="Z619" s="146">
        <v>0</v>
      </c>
      <c r="AA619" s="146">
        <v>0</v>
      </c>
      <c r="AB619" s="146">
        <v>0</v>
      </c>
      <c r="AC619" s="248">
        <v>0</v>
      </c>
      <c r="AE619" s="144">
        <v>19</v>
      </c>
      <c r="AF619" s="8">
        <v>1</v>
      </c>
      <c r="AG619" s="8">
        <v>18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0</v>
      </c>
      <c r="AP619" s="8">
        <v>0</v>
      </c>
      <c r="AQ619" s="145">
        <v>0</v>
      </c>
      <c r="AR619" s="10"/>
    </row>
    <row r="620" spans="1:44" x14ac:dyDescent="0.35">
      <c r="A620" s="171">
        <v>5</v>
      </c>
      <c r="B620" s="228">
        <v>0.65625</v>
      </c>
      <c r="C620" s="144">
        <v>9</v>
      </c>
      <c r="D620" s="247">
        <v>1</v>
      </c>
      <c r="E620" s="146">
        <v>7</v>
      </c>
      <c r="F620" s="146">
        <v>0</v>
      </c>
      <c r="G620" s="146">
        <v>1</v>
      </c>
      <c r="H620" s="146">
        <v>0</v>
      </c>
      <c r="I620" s="146">
        <v>0</v>
      </c>
      <c r="J620" s="146">
        <v>0</v>
      </c>
      <c r="K620" s="146">
        <v>0</v>
      </c>
      <c r="L620" s="146">
        <v>0</v>
      </c>
      <c r="M620" s="146">
        <v>0</v>
      </c>
      <c r="N620" s="146">
        <v>0</v>
      </c>
      <c r="O620" s="248">
        <v>0</v>
      </c>
      <c r="Q620" s="144">
        <v>7</v>
      </c>
      <c r="R620" s="247">
        <v>0</v>
      </c>
      <c r="S620" s="146">
        <v>6</v>
      </c>
      <c r="T620" s="146">
        <v>0</v>
      </c>
      <c r="U620" s="146">
        <v>1</v>
      </c>
      <c r="V620" s="146">
        <v>0</v>
      </c>
      <c r="W620" s="146">
        <v>0</v>
      </c>
      <c r="X620" s="146">
        <v>0</v>
      </c>
      <c r="Y620" s="146">
        <v>0</v>
      </c>
      <c r="Z620" s="146">
        <v>0</v>
      </c>
      <c r="AA620" s="146">
        <v>0</v>
      </c>
      <c r="AB620" s="146">
        <v>0</v>
      </c>
      <c r="AC620" s="248">
        <v>0</v>
      </c>
      <c r="AE620" s="144">
        <v>16</v>
      </c>
      <c r="AF620" s="8">
        <v>1</v>
      </c>
      <c r="AG620" s="8">
        <v>13</v>
      </c>
      <c r="AH620" s="8">
        <v>0</v>
      </c>
      <c r="AI620" s="8">
        <v>2</v>
      </c>
      <c r="AJ620" s="8">
        <v>0</v>
      </c>
      <c r="AK620" s="8">
        <v>0</v>
      </c>
      <c r="AL620" s="8">
        <v>0</v>
      </c>
      <c r="AM620" s="8">
        <v>0</v>
      </c>
      <c r="AN620" s="8">
        <v>0</v>
      </c>
      <c r="AO620" s="8">
        <v>0</v>
      </c>
      <c r="AP620" s="8">
        <v>0</v>
      </c>
      <c r="AQ620" s="145">
        <v>0</v>
      </c>
      <c r="AR620" s="10"/>
    </row>
    <row r="621" spans="1:44" x14ac:dyDescent="0.35">
      <c r="A621" s="171">
        <v>5</v>
      </c>
      <c r="B621" s="228">
        <v>0.66666700000000001</v>
      </c>
      <c r="C621" s="144">
        <v>11</v>
      </c>
      <c r="D621" s="247">
        <v>0</v>
      </c>
      <c r="E621" s="146">
        <v>8</v>
      </c>
      <c r="F621" s="146">
        <v>0</v>
      </c>
      <c r="G621" s="146">
        <v>3</v>
      </c>
      <c r="H621" s="146">
        <v>0</v>
      </c>
      <c r="I621" s="146">
        <v>0</v>
      </c>
      <c r="J621" s="146">
        <v>0</v>
      </c>
      <c r="K621" s="146">
        <v>0</v>
      </c>
      <c r="L621" s="146">
        <v>0</v>
      </c>
      <c r="M621" s="146">
        <v>0</v>
      </c>
      <c r="N621" s="146">
        <v>0</v>
      </c>
      <c r="O621" s="248">
        <v>0</v>
      </c>
      <c r="Q621" s="144">
        <v>12</v>
      </c>
      <c r="R621" s="247">
        <v>0</v>
      </c>
      <c r="S621" s="146">
        <v>11</v>
      </c>
      <c r="T621" s="146">
        <v>0</v>
      </c>
      <c r="U621" s="146">
        <v>1</v>
      </c>
      <c r="V621" s="146">
        <v>0</v>
      </c>
      <c r="W621" s="146">
        <v>0</v>
      </c>
      <c r="X621" s="146">
        <v>0</v>
      </c>
      <c r="Y621" s="146">
        <v>0</v>
      </c>
      <c r="Z621" s="146">
        <v>0</v>
      </c>
      <c r="AA621" s="146">
        <v>0</v>
      </c>
      <c r="AB621" s="146">
        <v>0</v>
      </c>
      <c r="AC621" s="248">
        <v>0</v>
      </c>
      <c r="AE621" s="144">
        <v>23</v>
      </c>
      <c r="AF621" s="8">
        <v>0</v>
      </c>
      <c r="AG621" s="8">
        <v>19</v>
      </c>
      <c r="AH621" s="8">
        <v>0</v>
      </c>
      <c r="AI621" s="8">
        <v>4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0</v>
      </c>
      <c r="AP621" s="8">
        <v>0</v>
      </c>
      <c r="AQ621" s="145">
        <v>0</v>
      </c>
      <c r="AR621" s="10"/>
    </row>
    <row r="622" spans="1:44" x14ac:dyDescent="0.35">
      <c r="A622" s="171">
        <v>5</v>
      </c>
      <c r="B622" s="228">
        <v>0.67708299999999999</v>
      </c>
      <c r="C622" s="144">
        <v>5</v>
      </c>
      <c r="D622" s="247">
        <v>0</v>
      </c>
      <c r="E622" s="146">
        <v>3</v>
      </c>
      <c r="F622" s="146">
        <v>0</v>
      </c>
      <c r="G622" s="146">
        <v>2</v>
      </c>
      <c r="H622" s="146">
        <v>0</v>
      </c>
      <c r="I622" s="146">
        <v>0</v>
      </c>
      <c r="J622" s="146">
        <v>0</v>
      </c>
      <c r="K622" s="146">
        <v>0</v>
      </c>
      <c r="L622" s="146">
        <v>0</v>
      </c>
      <c r="M622" s="146">
        <v>0</v>
      </c>
      <c r="N622" s="146">
        <v>0</v>
      </c>
      <c r="O622" s="248">
        <v>0</v>
      </c>
      <c r="Q622" s="144">
        <v>6</v>
      </c>
      <c r="R622" s="247">
        <v>0</v>
      </c>
      <c r="S622" s="146">
        <v>6</v>
      </c>
      <c r="T622" s="146">
        <v>0</v>
      </c>
      <c r="U622" s="146">
        <v>0</v>
      </c>
      <c r="V622" s="146">
        <v>0</v>
      </c>
      <c r="W622" s="146">
        <v>0</v>
      </c>
      <c r="X622" s="146">
        <v>0</v>
      </c>
      <c r="Y622" s="146">
        <v>0</v>
      </c>
      <c r="Z622" s="146">
        <v>0</v>
      </c>
      <c r="AA622" s="146">
        <v>0</v>
      </c>
      <c r="AB622" s="146">
        <v>0</v>
      </c>
      <c r="AC622" s="248">
        <v>0</v>
      </c>
      <c r="AE622" s="144">
        <v>11</v>
      </c>
      <c r="AF622" s="8">
        <v>0</v>
      </c>
      <c r="AG622" s="8">
        <v>9</v>
      </c>
      <c r="AH622" s="8">
        <v>0</v>
      </c>
      <c r="AI622" s="8">
        <v>2</v>
      </c>
      <c r="AJ622" s="8">
        <v>0</v>
      </c>
      <c r="AK622" s="8">
        <v>0</v>
      </c>
      <c r="AL622" s="8">
        <v>0</v>
      </c>
      <c r="AM622" s="8">
        <v>0</v>
      </c>
      <c r="AN622" s="8">
        <v>0</v>
      </c>
      <c r="AO622" s="8">
        <v>0</v>
      </c>
      <c r="AP622" s="8">
        <v>0</v>
      </c>
      <c r="AQ622" s="145">
        <v>0</v>
      </c>
      <c r="AR622" s="10"/>
    </row>
    <row r="623" spans="1:44" x14ac:dyDescent="0.35">
      <c r="A623" s="171">
        <v>5</v>
      </c>
      <c r="B623" s="228">
        <v>0.6875</v>
      </c>
      <c r="C623" s="144">
        <v>6</v>
      </c>
      <c r="D623" s="247">
        <v>0</v>
      </c>
      <c r="E623" s="146">
        <v>6</v>
      </c>
      <c r="F623" s="146">
        <v>0</v>
      </c>
      <c r="G623" s="146">
        <v>0</v>
      </c>
      <c r="H623" s="146">
        <v>0</v>
      </c>
      <c r="I623" s="146">
        <v>0</v>
      </c>
      <c r="J623" s="146">
        <v>0</v>
      </c>
      <c r="K623" s="146">
        <v>0</v>
      </c>
      <c r="L623" s="146">
        <v>0</v>
      </c>
      <c r="M623" s="146">
        <v>0</v>
      </c>
      <c r="N623" s="146">
        <v>0</v>
      </c>
      <c r="O623" s="248">
        <v>0</v>
      </c>
      <c r="Q623" s="144">
        <v>11</v>
      </c>
      <c r="R623" s="247">
        <v>1</v>
      </c>
      <c r="S623" s="146">
        <v>9</v>
      </c>
      <c r="T623" s="146">
        <v>1</v>
      </c>
      <c r="U623" s="146">
        <v>0</v>
      </c>
      <c r="V623" s="146">
        <v>0</v>
      </c>
      <c r="W623" s="146">
        <v>0</v>
      </c>
      <c r="X623" s="146">
        <v>0</v>
      </c>
      <c r="Y623" s="146">
        <v>0</v>
      </c>
      <c r="Z623" s="146">
        <v>0</v>
      </c>
      <c r="AA623" s="146">
        <v>0</v>
      </c>
      <c r="AB623" s="146">
        <v>0</v>
      </c>
      <c r="AC623" s="248">
        <v>0</v>
      </c>
      <c r="AE623" s="144">
        <v>17</v>
      </c>
      <c r="AF623" s="8">
        <v>1</v>
      </c>
      <c r="AG623" s="8">
        <v>15</v>
      </c>
      <c r="AH623" s="8">
        <v>1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8">
        <v>0</v>
      </c>
      <c r="AO623" s="8">
        <v>0</v>
      </c>
      <c r="AP623" s="8">
        <v>0</v>
      </c>
      <c r="AQ623" s="145">
        <v>0</v>
      </c>
      <c r="AR623" s="10"/>
    </row>
    <row r="624" spans="1:44" x14ac:dyDescent="0.35">
      <c r="A624" s="171">
        <v>5</v>
      </c>
      <c r="B624" s="228">
        <v>0.69791700000000001</v>
      </c>
      <c r="C624" s="144">
        <v>14</v>
      </c>
      <c r="D624" s="247">
        <v>0</v>
      </c>
      <c r="E624" s="146">
        <v>11</v>
      </c>
      <c r="F624" s="146">
        <v>0</v>
      </c>
      <c r="G624" s="146">
        <v>3</v>
      </c>
      <c r="H624" s="146">
        <v>0</v>
      </c>
      <c r="I624" s="146">
        <v>0</v>
      </c>
      <c r="J624" s="146">
        <v>0</v>
      </c>
      <c r="K624" s="146">
        <v>0</v>
      </c>
      <c r="L624" s="146">
        <v>0</v>
      </c>
      <c r="M624" s="146">
        <v>0</v>
      </c>
      <c r="N624" s="146">
        <v>0</v>
      </c>
      <c r="O624" s="248">
        <v>0</v>
      </c>
      <c r="Q624" s="144">
        <v>10</v>
      </c>
      <c r="R624" s="247">
        <v>0</v>
      </c>
      <c r="S624" s="146">
        <v>7</v>
      </c>
      <c r="T624" s="146">
        <v>1</v>
      </c>
      <c r="U624" s="146">
        <v>2</v>
      </c>
      <c r="V624" s="146">
        <v>0</v>
      </c>
      <c r="W624" s="146">
        <v>0</v>
      </c>
      <c r="X624" s="146">
        <v>0</v>
      </c>
      <c r="Y624" s="146">
        <v>0</v>
      </c>
      <c r="Z624" s="146">
        <v>0</v>
      </c>
      <c r="AA624" s="146">
        <v>0</v>
      </c>
      <c r="AB624" s="146">
        <v>0</v>
      </c>
      <c r="AC624" s="248">
        <v>0</v>
      </c>
      <c r="AE624" s="144">
        <v>24</v>
      </c>
      <c r="AF624" s="8">
        <v>0</v>
      </c>
      <c r="AG624" s="8">
        <v>18</v>
      </c>
      <c r="AH624" s="8">
        <v>1</v>
      </c>
      <c r="AI624" s="8">
        <v>5</v>
      </c>
      <c r="AJ624" s="8">
        <v>0</v>
      </c>
      <c r="AK624" s="8">
        <v>0</v>
      </c>
      <c r="AL624" s="8">
        <v>0</v>
      </c>
      <c r="AM624" s="8">
        <v>0</v>
      </c>
      <c r="AN624" s="8">
        <v>0</v>
      </c>
      <c r="AO624" s="8">
        <v>0</v>
      </c>
      <c r="AP624" s="8">
        <v>0</v>
      </c>
      <c r="AQ624" s="145">
        <v>0</v>
      </c>
      <c r="AR624" s="10"/>
    </row>
    <row r="625" spans="1:44" x14ac:dyDescent="0.35">
      <c r="A625" s="171">
        <v>5</v>
      </c>
      <c r="B625" s="228">
        <v>0.70833299999999999</v>
      </c>
      <c r="C625" s="144">
        <v>20</v>
      </c>
      <c r="D625" s="247">
        <v>0</v>
      </c>
      <c r="E625" s="146">
        <v>18</v>
      </c>
      <c r="F625" s="146">
        <v>0</v>
      </c>
      <c r="G625" s="146">
        <v>2</v>
      </c>
      <c r="H625" s="146">
        <v>0</v>
      </c>
      <c r="I625" s="146">
        <v>0</v>
      </c>
      <c r="J625" s="146">
        <v>0</v>
      </c>
      <c r="K625" s="146">
        <v>0</v>
      </c>
      <c r="L625" s="146">
        <v>0</v>
      </c>
      <c r="M625" s="146">
        <v>0</v>
      </c>
      <c r="N625" s="146">
        <v>0</v>
      </c>
      <c r="O625" s="248">
        <v>0</v>
      </c>
      <c r="Q625" s="144">
        <v>4</v>
      </c>
      <c r="R625" s="247">
        <v>0</v>
      </c>
      <c r="S625" s="146">
        <v>4</v>
      </c>
      <c r="T625" s="146">
        <v>0</v>
      </c>
      <c r="U625" s="146">
        <v>0</v>
      </c>
      <c r="V625" s="146">
        <v>0</v>
      </c>
      <c r="W625" s="146">
        <v>0</v>
      </c>
      <c r="X625" s="146">
        <v>0</v>
      </c>
      <c r="Y625" s="146">
        <v>0</v>
      </c>
      <c r="Z625" s="146">
        <v>0</v>
      </c>
      <c r="AA625" s="146">
        <v>0</v>
      </c>
      <c r="AB625" s="146">
        <v>0</v>
      </c>
      <c r="AC625" s="248">
        <v>0</v>
      </c>
      <c r="AE625" s="144">
        <v>24</v>
      </c>
      <c r="AF625" s="8">
        <v>0</v>
      </c>
      <c r="AG625" s="8">
        <v>22</v>
      </c>
      <c r="AH625" s="8">
        <v>0</v>
      </c>
      <c r="AI625" s="8">
        <v>2</v>
      </c>
      <c r="AJ625" s="8">
        <v>0</v>
      </c>
      <c r="AK625" s="8">
        <v>0</v>
      </c>
      <c r="AL625" s="8">
        <v>0</v>
      </c>
      <c r="AM625" s="8">
        <v>0</v>
      </c>
      <c r="AN625" s="8">
        <v>0</v>
      </c>
      <c r="AO625" s="8">
        <v>0</v>
      </c>
      <c r="AP625" s="8">
        <v>0</v>
      </c>
      <c r="AQ625" s="145">
        <v>0</v>
      </c>
      <c r="AR625" s="10"/>
    </row>
    <row r="626" spans="1:44" x14ac:dyDescent="0.35">
      <c r="A626" s="171">
        <v>5</v>
      </c>
      <c r="B626" s="228">
        <v>0.71875</v>
      </c>
      <c r="C626" s="144">
        <v>9</v>
      </c>
      <c r="D626" s="247">
        <v>0</v>
      </c>
      <c r="E626" s="146">
        <v>6</v>
      </c>
      <c r="F626" s="146">
        <v>0</v>
      </c>
      <c r="G626" s="146">
        <v>3</v>
      </c>
      <c r="H626" s="146">
        <v>0</v>
      </c>
      <c r="I626" s="146">
        <v>0</v>
      </c>
      <c r="J626" s="146">
        <v>0</v>
      </c>
      <c r="K626" s="146">
        <v>0</v>
      </c>
      <c r="L626" s="146">
        <v>0</v>
      </c>
      <c r="M626" s="146">
        <v>0</v>
      </c>
      <c r="N626" s="146">
        <v>0</v>
      </c>
      <c r="O626" s="248">
        <v>0</v>
      </c>
      <c r="Q626" s="144">
        <v>3</v>
      </c>
      <c r="R626" s="247">
        <v>0</v>
      </c>
      <c r="S626" s="146">
        <v>2</v>
      </c>
      <c r="T626" s="146">
        <v>0</v>
      </c>
      <c r="U626" s="146">
        <v>1</v>
      </c>
      <c r="V626" s="146">
        <v>0</v>
      </c>
      <c r="W626" s="146">
        <v>0</v>
      </c>
      <c r="X626" s="146">
        <v>0</v>
      </c>
      <c r="Y626" s="146">
        <v>0</v>
      </c>
      <c r="Z626" s="146">
        <v>0</v>
      </c>
      <c r="AA626" s="146">
        <v>0</v>
      </c>
      <c r="AB626" s="146">
        <v>0</v>
      </c>
      <c r="AC626" s="248">
        <v>0</v>
      </c>
      <c r="AE626" s="144">
        <v>12</v>
      </c>
      <c r="AF626" s="8">
        <v>0</v>
      </c>
      <c r="AG626" s="8">
        <v>8</v>
      </c>
      <c r="AH626" s="8">
        <v>0</v>
      </c>
      <c r="AI626" s="8">
        <v>4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0</v>
      </c>
      <c r="AP626" s="8">
        <v>0</v>
      </c>
      <c r="AQ626" s="145">
        <v>0</v>
      </c>
      <c r="AR626" s="10"/>
    </row>
    <row r="627" spans="1:44" x14ac:dyDescent="0.35">
      <c r="A627" s="171">
        <v>5</v>
      </c>
      <c r="B627" s="228">
        <v>0.72916700000000001</v>
      </c>
      <c r="C627" s="144">
        <v>4</v>
      </c>
      <c r="D627" s="247">
        <v>0</v>
      </c>
      <c r="E627" s="146">
        <v>2</v>
      </c>
      <c r="F627" s="146">
        <v>0</v>
      </c>
      <c r="G627" s="146">
        <v>2</v>
      </c>
      <c r="H627" s="146">
        <v>0</v>
      </c>
      <c r="I627" s="146">
        <v>0</v>
      </c>
      <c r="J627" s="146">
        <v>0</v>
      </c>
      <c r="K627" s="146">
        <v>0</v>
      </c>
      <c r="L627" s="146">
        <v>0</v>
      </c>
      <c r="M627" s="146">
        <v>0</v>
      </c>
      <c r="N627" s="146">
        <v>0</v>
      </c>
      <c r="O627" s="248">
        <v>0</v>
      </c>
      <c r="Q627" s="144">
        <v>4</v>
      </c>
      <c r="R627" s="247">
        <v>0</v>
      </c>
      <c r="S627" s="146">
        <v>4</v>
      </c>
      <c r="T627" s="146">
        <v>0</v>
      </c>
      <c r="U627" s="146">
        <v>0</v>
      </c>
      <c r="V627" s="146">
        <v>0</v>
      </c>
      <c r="W627" s="146">
        <v>0</v>
      </c>
      <c r="X627" s="146">
        <v>0</v>
      </c>
      <c r="Y627" s="146">
        <v>0</v>
      </c>
      <c r="Z627" s="146">
        <v>0</v>
      </c>
      <c r="AA627" s="146">
        <v>0</v>
      </c>
      <c r="AB627" s="146">
        <v>0</v>
      </c>
      <c r="AC627" s="248">
        <v>0</v>
      </c>
      <c r="AE627" s="144">
        <v>8</v>
      </c>
      <c r="AF627" s="8">
        <v>0</v>
      </c>
      <c r="AG627" s="8">
        <v>6</v>
      </c>
      <c r="AH627" s="8">
        <v>0</v>
      </c>
      <c r="AI627" s="8">
        <v>2</v>
      </c>
      <c r="AJ627" s="8">
        <v>0</v>
      </c>
      <c r="AK627" s="8">
        <v>0</v>
      </c>
      <c r="AL627" s="8">
        <v>0</v>
      </c>
      <c r="AM627" s="8">
        <v>0</v>
      </c>
      <c r="AN627" s="8">
        <v>0</v>
      </c>
      <c r="AO627" s="8">
        <v>0</v>
      </c>
      <c r="AP627" s="8">
        <v>0</v>
      </c>
      <c r="AQ627" s="145">
        <v>0</v>
      </c>
      <c r="AR627" s="10"/>
    </row>
    <row r="628" spans="1:44" x14ac:dyDescent="0.35">
      <c r="A628" s="171">
        <v>5</v>
      </c>
      <c r="B628" s="228">
        <v>0.73958299999999999</v>
      </c>
      <c r="C628" s="144">
        <v>1</v>
      </c>
      <c r="D628" s="247">
        <v>0</v>
      </c>
      <c r="E628" s="146">
        <v>1</v>
      </c>
      <c r="F628" s="146">
        <v>0</v>
      </c>
      <c r="G628" s="146">
        <v>0</v>
      </c>
      <c r="H628" s="146">
        <v>0</v>
      </c>
      <c r="I628" s="146">
        <v>0</v>
      </c>
      <c r="J628" s="146">
        <v>0</v>
      </c>
      <c r="K628" s="146">
        <v>0</v>
      </c>
      <c r="L628" s="146">
        <v>0</v>
      </c>
      <c r="M628" s="146">
        <v>0</v>
      </c>
      <c r="N628" s="146">
        <v>0</v>
      </c>
      <c r="O628" s="248">
        <v>0</v>
      </c>
      <c r="Q628" s="144">
        <v>8</v>
      </c>
      <c r="R628" s="247">
        <v>0</v>
      </c>
      <c r="S628" s="146">
        <v>8</v>
      </c>
      <c r="T628" s="146">
        <v>0</v>
      </c>
      <c r="U628" s="146">
        <v>0</v>
      </c>
      <c r="V628" s="146">
        <v>0</v>
      </c>
      <c r="W628" s="146">
        <v>0</v>
      </c>
      <c r="X628" s="146">
        <v>0</v>
      </c>
      <c r="Y628" s="146">
        <v>0</v>
      </c>
      <c r="Z628" s="146">
        <v>0</v>
      </c>
      <c r="AA628" s="146">
        <v>0</v>
      </c>
      <c r="AB628" s="146">
        <v>0</v>
      </c>
      <c r="AC628" s="248">
        <v>0</v>
      </c>
      <c r="AE628" s="144">
        <v>9</v>
      </c>
      <c r="AF628" s="8">
        <v>0</v>
      </c>
      <c r="AG628" s="8">
        <v>9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0</v>
      </c>
      <c r="AP628" s="8">
        <v>0</v>
      </c>
      <c r="AQ628" s="145">
        <v>0</v>
      </c>
      <c r="AR628" s="10"/>
    </row>
    <row r="629" spans="1:44" x14ac:dyDescent="0.35">
      <c r="A629" s="171">
        <v>5</v>
      </c>
      <c r="B629" s="228">
        <v>0.75</v>
      </c>
      <c r="C629" s="144">
        <v>4</v>
      </c>
      <c r="D629" s="247">
        <v>0</v>
      </c>
      <c r="E629" s="146">
        <v>3</v>
      </c>
      <c r="F629" s="146">
        <v>0</v>
      </c>
      <c r="G629" s="146">
        <v>1</v>
      </c>
      <c r="H629" s="146">
        <v>0</v>
      </c>
      <c r="I629" s="146">
        <v>0</v>
      </c>
      <c r="J629" s="146">
        <v>0</v>
      </c>
      <c r="K629" s="146">
        <v>0</v>
      </c>
      <c r="L629" s="146">
        <v>0</v>
      </c>
      <c r="M629" s="146">
        <v>0</v>
      </c>
      <c r="N629" s="146">
        <v>0</v>
      </c>
      <c r="O629" s="248">
        <v>0</v>
      </c>
      <c r="Q629" s="144">
        <v>2</v>
      </c>
      <c r="R629" s="247">
        <v>0</v>
      </c>
      <c r="S629" s="146">
        <v>2</v>
      </c>
      <c r="T629" s="146">
        <v>0</v>
      </c>
      <c r="U629" s="146">
        <v>0</v>
      </c>
      <c r="V629" s="146">
        <v>0</v>
      </c>
      <c r="W629" s="146">
        <v>0</v>
      </c>
      <c r="X629" s="146">
        <v>0</v>
      </c>
      <c r="Y629" s="146">
        <v>0</v>
      </c>
      <c r="Z629" s="146">
        <v>0</v>
      </c>
      <c r="AA629" s="146">
        <v>0</v>
      </c>
      <c r="AB629" s="146">
        <v>0</v>
      </c>
      <c r="AC629" s="248">
        <v>0</v>
      </c>
      <c r="AE629" s="144">
        <v>6</v>
      </c>
      <c r="AF629" s="146">
        <v>0</v>
      </c>
      <c r="AG629" s="8">
        <v>5</v>
      </c>
      <c r="AH629" s="8">
        <v>0</v>
      </c>
      <c r="AI629" s="8">
        <v>1</v>
      </c>
      <c r="AJ629" s="8">
        <v>0</v>
      </c>
      <c r="AK629" s="8">
        <v>0</v>
      </c>
      <c r="AL629" s="8">
        <v>0</v>
      </c>
      <c r="AM629" s="8">
        <v>0</v>
      </c>
      <c r="AN629" s="8">
        <v>0</v>
      </c>
      <c r="AO629" s="8">
        <v>0</v>
      </c>
      <c r="AP629" s="8">
        <v>0</v>
      </c>
      <c r="AQ629" s="145">
        <v>0</v>
      </c>
      <c r="AR629" s="10"/>
    </row>
    <row r="630" spans="1:44" x14ac:dyDescent="0.35">
      <c r="A630" s="171">
        <v>5</v>
      </c>
      <c r="B630" s="228">
        <v>0.76041700000000001</v>
      </c>
      <c r="C630" s="144">
        <v>5</v>
      </c>
      <c r="D630" s="247">
        <v>0</v>
      </c>
      <c r="E630" s="146">
        <v>5</v>
      </c>
      <c r="F630" s="146">
        <v>0</v>
      </c>
      <c r="G630" s="146">
        <v>0</v>
      </c>
      <c r="H630" s="146">
        <v>0</v>
      </c>
      <c r="I630" s="146">
        <v>0</v>
      </c>
      <c r="J630" s="146">
        <v>0</v>
      </c>
      <c r="K630" s="146">
        <v>0</v>
      </c>
      <c r="L630" s="146">
        <v>0</v>
      </c>
      <c r="M630" s="146">
        <v>0</v>
      </c>
      <c r="N630" s="146">
        <v>0</v>
      </c>
      <c r="O630" s="248">
        <v>0</v>
      </c>
      <c r="Q630" s="144">
        <v>4</v>
      </c>
      <c r="R630" s="247">
        <v>0</v>
      </c>
      <c r="S630" s="146">
        <v>4</v>
      </c>
      <c r="T630" s="146">
        <v>0</v>
      </c>
      <c r="U630" s="146">
        <v>0</v>
      </c>
      <c r="V630" s="146">
        <v>0</v>
      </c>
      <c r="W630" s="146">
        <v>0</v>
      </c>
      <c r="X630" s="146">
        <v>0</v>
      </c>
      <c r="Y630" s="146">
        <v>0</v>
      </c>
      <c r="Z630" s="146">
        <v>0</v>
      </c>
      <c r="AA630" s="146">
        <v>0</v>
      </c>
      <c r="AB630" s="146">
        <v>0</v>
      </c>
      <c r="AC630" s="248">
        <v>0</v>
      </c>
      <c r="AE630" s="144">
        <v>9</v>
      </c>
      <c r="AF630" s="8">
        <v>0</v>
      </c>
      <c r="AG630" s="8">
        <v>9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0</v>
      </c>
      <c r="AP630" s="8">
        <v>0</v>
      </c>
      <c r="AQ630" s="145">
        <v>0</v>
      </c>
      <c r="AR630" s="10"/>
    </row>
    <row r="631" spans="1:44" x14ac:dyDescent="0.35">
      <c r="A631" s="171">
        <v>5</v>
      </c>
      <c r="B631" s="228">
        <v>0.77083299999999999</v>
      </c>
      <c r="C631" s="144">
        <v>3</v>
      </c>
      <c r="D631" s="247">
        <v>0</v>
      </c>
      <c r="E631" s="146">
        <v>3</v>
      </c>
      <c r="F631" s="146">
        <v>0</v>
      </c>
      <c r="G631" s="146">
        <v>0</v>
      </c>
      <c r="H631" s="146">
        <v>0</v>
      </c>
      <c r="I631" s="146">
        <v>0</v>
      </c>
      <c r="J631" s="146">
        <v>0</v>
      </c>
      <c r="K631" s="146">
        <v>0</v>
      </c>
      <c r="L631" s="146">
        <v>0</v>
      </c>
      <c r="M631" s="146">
        <v>0</v>
      </c>
      <c r="N631" s="146">
        <v>0</v>
      </c>
      <c r="O631" s="248">
        <v>0</v>
      </c>
      <c r="Q631" s="144">
        <v>12</v>
      </c>
      <c r="R631" s="247">
        <v>0</v>
      </c>
      <c r="S631" s="146">
        <v>12</v>
      </c>
      <c r="T631" s="146">
        <v>0</v>
      </c>
      <c r="U631" s="146">
        <v>0</v>
      </c>
      <c r="V631" s="146">
        <v>0</v>
      </c>
      <c r="W631" s="146">
        <v>0</v>
      </c>
      <c r="X631" s="146">
        <v>0</v>
      </c>
      <c r="Y631" s="146">
        <v>0</v>
      </c>
      <c r="Z631" s="146">
        <v>0</v>
      </c>
      <c r="AA631" s="146">
        <v>0</v>
      </c>
      <c r="AB631" s="146">
        <v>0</v>
      </c>
      <c r="AC631" s="248">
        <v>0</v>
      </c>
      <c r="AE631" s="144">
        <v>15</v>
      </c>
      <c r="AF631" s="8">
        <v>0</v>
      </c>
      <c r="AG631" s="8">
        <v>15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8">
        <v>0</v>
      </c>
      <c r="AO631" s="8">
        <v>0</v>
      </c>
      <c r="AP631" s="8">
        <v>0</v>
      </c>
      <c r="AQ631" s="145">
        <v>0</v>
      </c>
      <c r="AR631" s="10"/>
    </row>
    <row r="632" spans="1:44" x14ac:dyDescent="0.35">
      <c r="A632" s="171">
        <v>5</v>
      </c>
      <c r="B632" s="228">
        <v>0.78125</v>
      </c>
      <c r="C632" s="144">
        <v>5</v>
      </c>
      <c r="D632" s="247">
        <v>0</v>
      </c>
      <c r="E632" s="146">
        <v>5</v>
      </c>
      <c r="F632" s="146">
        <v>0</v>
      </c>
      <c r="G632" s="146">
        <v>0</v>
      </c>
      <c r="H632" s="146">
        <v>0</v>
      </c>
      <c r="I632" s="146">
        <v>0</v>
      </c>
      <c r="J632" s="146">
        <v>0</v>
      </c>
      <c r="K632" s="146">
        <v>0</v>
      </c>
      <c r="L632" s="146">
        <v>0</v>
      </c>
      <c r="M632" s="146">
        <v>0</v>
      </c>
      <c r="N632" s="146">
        <v>0</v>
      </c>
      <c r="O632" s="248">
        <v>0</v>
      </c>
      <c r="Q632" s="144">
        <v>9</v>
      </c>
      <c r="R632" s="247">
        <v>0</v>
      </c>
      <c r="S632" s="146">
        <v>7</v>
      </c>
      <c r="T632" s="146">
        <v>0</v>
      </c>
      <c r="U632" s="146">
        <v>2</v>
      </c>
      <c r="V632" s="146">
        <v>0</v>
      </c>
      <c r="W632" s="146">
        <v>0</v>
      </c>
      <c r="X632" s="146">
        <v>0</v>
      </c>
      <c r="Y632" s="146">
        <v>0</v>
      </c>
      <c r="Z632" s="146">
        <v>0</v>
      </c>
      <c r="AA632" s="146">
        <v>0</v>
      </c>
      <c r="AB632" s="146">
        <v>0</v>
      </c>
      <c r="AC632" s="248">
        <v>0</v>
      </c>
      <c r="AE632" s="144">
        <v>14</v>
      </c>
      <c r="AF632" s="8">
        <v>0</v>
      </c>
      <c r="AG632" s="8">
        <v>12</v>
      </c>
      <c r="AH632" s="8">
        <v>0</v>
      </c>
      <c r="AI632" s="8">
        <v>2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145">
        <v>0</v>
      </c>
      <c r="AR632" s="10"/>
    </row>
    <row r="633" spans="1:44" x14ac:dyDescent="0.35">
      <c r="A633" s="171">
        <v>5</v>
      </c>
      <c r="B633" s="228">
        <v>0.79166700000000001</v>
      </c>
      <c r="C633" s="144">
        <v>1</v>
      </c>
      <c r="D633" s="247">
        <v>0</v>
      </c>
      <c r="E633" s="146">
        <v>1</v>
      </c>
      <c r="F633" s="146">
        <v>0</v>
      </c>
      <c r="G633" s="146">
        <v>0</v>
      </c>
      <c r="H633" s="146">
        <v>0</v>
      </c>
      <c r="I633" s="146">
        <v>0</v>
      </c>
      <c r="J633" s="146">
        <v>0</v>
      </c>
      <c r="K633" s="146">
        <v>0</v>
      </c>
      <c r="L633" s="146">
        <v>0</v>
      </c>
      <c r="M633" s="146">
        <v>0</v>
      </c>
      <c r="N633" s="146">
        <v>0</v>
      </c>
      <c r="O633" s="248">
        <v>0</v>
      </c>
      <c r="Q633" s="144">
        <v>22</v>
      </c>
      <c r="R633" s="247">
        <v>0</v>
      </c>
      <c r="S633" s="146">
        <v>21</v>
      </c>
      <c r="T633" s="146">
        <v>0</v>
      </c>
      <c r="U633" s="146">
        <v>1</v>
      </c>
      <c r="V633" s="146">
        <v>0</v>
      </c>
      <c r="W633" s="146">
        <v>0</v>
      </c>
      <c r="X633" s="146">
        <v>0</v>
      </c>
      <c r="Y633" s="146">
        <v>0</v>
      </c>
      <c r="Z633" s="146">
        <v>0</v>
      </c>
      <c r="AA633" s="146">
        <v>0</v>
      </c>
      <c r="AB633" s="146">
        <v>0</v>
      </c>
      <c r="AC633" s="248">
        <v>0</v>
      </c>
      <c r="AE633" s="144">
        <v>23</v>
      </c>
      <c r="AF633" s="8">
        <v>0</v>
      </c>
      <c r="AG633" s="8">
        <v>22</v>
      </c>
      <c r="AH633" s="8">
        <v>0</v>
      </c>
      <c r="AI633" s="8">
        <v>1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  <c r="AP633" s="8">
        <v>0</v>
      </c>
      <c r="AQ633" s="145">
        <v>0</v>
      </c>
      <c r="AR633" s="10"/>
    </row>
    <row r="634" spans="1:44" x14ac:dyDescent="0.35">
      <c r="A634" s="171">
        <v>5</v>
      </c>
      <c r="B634" s="228">
        <v>0.80208299999999999</v>
      </c>
      <c r="C634" s="144">
        <v>2</v>
      </c>
      <c r="D634" s="247">
        <v>0</v>
      </c>
      <c r="E634" s="146">
        <v>2</v>
      </c>
      <c r="F634" s="146">
        <v>0</v>
      </c>
      <c r="G634" s="146">
        <v>0</v>
      </c>
      <c r="H634" s="146">
        <v>0</v>
      </c>
      <c r="I634" s="146">
        <v>0</v>
      </c>
      <c r="J634" s="146">
        <v>0</v>
      </c>
      <c r="K634" s="146">
        <v>0</v>
      </c>
      <c r="L634" s="146">
        <v>0</v>
      </c>
      <c r="M634" s="146">
        <v>0</v>
      </c>
      <c r="N634" s="146">
        <v>0</v>
      </c>
      <c r="O634" s="248">
        <v>0</v>
      </c>
      <c r="Q634" s="144">
        <v>2</v>
      </c>
      <c r="R634" s="247">
        <v>0</v>
      </c>
      <c r="S634" s="146">
        <v>2</v>
      </c>
      <c r="T634" s="146">
        <v>0</v>
      </c>
      <c r="U634" s="146">
        <v>0</v>
      </c>
      <c r="V634" s="146">
        <v>0</v>
      </c>
      <c r="W634" s="146">
        <v>0</v>
      </c>
      <c r="X634" s="146">
        <v>0</v>
      </c>
      <c r="Y634" s="146">
        <v>0</v>
      </c>
      <c r="Z634" s="146">
        <v>0</v>
      </c>
      <c r="AA634" s="146">
        <v>0</v>
      </c>
      <c r="AB634" s="146">
        <v>0</v>
      </c>
      <c r="AC634" s="248">
        <v>0</v>
      </c>
      <c r="AE634" s="144">
        <v>4</v>
      </c>
      <c r="AF634" s="8">
        <v>0</v>
      </c>
      <c r="AG634" s="8">
        <v>4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0</v>
      </c>
      <c r="AP634" s="8">
        <v>0</v>
      </c>
      <c r="AQ634" s="145">
        <v>0</v>
      </c>
      <c r="AR634" s="10"/>
    </row>
    <row r="635" spans="1:44" x14ac:dyDescent="0.35">
      <c r="A635" s="171">
        <v>5</v>
      </c>
      <c r="B635" s="228">
        <v>0.8125</v>
      </c>
      <c r="C635" s="144">
        <v>1</v>
      </c>
      <c r="D635" s="247">
        <v>0</v>
      </c>
      <c r="E635" s="146">
        <v>1</v>
      </c>
      <c r="F635" s="146">
        <v>0</v>
      </c>
      <c r="G635" s="146">
        <v>0</v>
      </c>
      <c r="H635" s="146">
        <v>0</v>
      </c>
      <c r="I635" s="146">
        <v>0</v>
      </c>
      <c r="J635" s="146">
        <v>0</v>
      </c>
      <c r="K635" s="146">
        <v>0</v>
      </c>
      <c r="L635" s="146">
        <v>0</v>
      </c>
      <c r="M635" s="146">
        <v>0</v>
      </c>
      <c r="N635" s="146">
        <v>0</v>
      </c>
      <c r="O635" s="248">
        <v>0</v>
      </c>
      <c r="Q635" s="144">
        <v>7</v>
      </c>
      <c r="R635" s="247">
        <v>0</v>
      </c>
      <c r="S635" s="146">
        <v>7</v>
      </c>
      <c r="T635" s="146">
        <v>0</v>
      </c>
      <c r="U635" s="146">
        <v>0</v>
      </c>
      <c r="V635" s="146">
        <v>0</v>
      </c>
      <c r="W635" s="146">
        <v>0</v>
      </c>
      <c r="X635" s="146">
        <v>0</v>
      </c>
      <c r="Y635" s="146">
        <v>0</v>
      </c>
      <c r="Z635" s="146">
        <v>0</v>
      </c>
      <c r="AA635" s="146">
        <v>0</v>
      </c>
      <c r="AB635" s="146">
        <v>0</v>
      </c>
      <c r="AC635" s="248">
        <v>0</v>
      </c>
      <c r="AE635" s="144">
        <v>8</v>
      </c>
      <c r="AF635" s="8">
        <v>0</v>
      </c>
      <c r="AG635" s="8">
        <v>8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8">
        <v>0</v>
      </c>
      <c r="AO635" s="8">
        <v>0</v>
      </c>
      <c r="AP635" s="8">
        <v>0</v>
      </c>
      <c r="AQ635" s="145">
        <v>0</v>
      </c>
      <c r="AR635" s="10"/>
    </row>
    <row r="636" spans="1:44" x14ac:dyDescent="0.35">
      <c r="A636" s="171">
        <v>5</v>
      </c>
      <c r="B636" s="228">
        <v>0.82291700000000001</v>
      </c>
      <c r="C636" s="144">
        <v>3</v>
      </c>
      <c r="D636" s="247">
        <v>0</v>
      </c>
      <c r="E636" s="146">
        <v>2</v>
      </c>
      <c r="F636" s="146">
        <v>0</v>
      </c>
      <c r="G636" s="146">
        <v>1</v>
      </c>
      <c r="H636" s="146">
        <v>0</v>
      </c>
      <c r="I636" s="146">
        <v>0</v>
      </c>
      <c r="J636" s="146">
        <v>0</v>
      </c>
      <c r="K636" s="146">
        <v>0</v>
      </c>
      <c r="L636" s="146">
        <v>0</v>
      </c>
      <c r="M636" s="146">
        <v>0</v>
      </c>
      <c r="N636" s="146">
        <v>0</v>
      </c>
      <c r="O636" s="248">
        <v>0</v>
      </c>
      <c r="Q636" s="144">
        <v>1</v>
      </c>
      <c r="R636" s="247">
        <v>0</v>
      </c>
      <c r="S636" s="146">
        <v>1</v>
      </c>
      <c r="T636" s="146">
        <v>0</v>
      </c>
      <c r="U636" s="146">
        <v>0</v>
      </c>
      <c r="V636" s="146">
        <v>0</v>
      </c>
      <c r="W636" s="146">
        <v>0</v>
      </c>
      <c r="X636" s="146">
        <v>0</v>
      </c>
      <c r="Y636" s="146">
        <v>0</v>
      </c>
      <c r="Z636" s="146">
        <v>0</v>
      </c>
      <c r="AA636" s="146">
        <v>0</v>
      </c>
      <c r="AB636" s="146">
        <v>0</v>
      </c>
      <c r="AC636" s="248">
        <v>0</v>
      </c>
      <c r="AE636" s="144">
        <v>4</v>
      </c>
      <c r="AF636" s="8">
        <v>0</v>
      </c>
      <c r="AG636" s="8">
        <v>3</v>
      </c>
      <c r="AH636" s="8">
        <v>0</v>
      </c>
      <c r="AI636" s="8">
        <v>1</v>
      </c>
      <c r="AJ636" s="8">
        <v>0</v>
      </c>
      <c r="AK636" s="8">
        <v>0</v>
      </c>
      <c r="AL636" s="8">
        <v>0</v>
      </c>
      <c r="AM636" s="8">
        <v>0</v>
      </c>
      <c r="AN636" s="8">
        <v>0</v>
      </c>
      <c r="AO636" s="8">
        <v>0</v>
      </c>
      <c r="AP636" s="8">
        <v>0</v>
      </c>
      <c r="AQ636" s="145">
        <v>0</v>
      </c>
      <c r="AR636" s="10"/>
    </row>
    <row r="637" spans="1:44" x14ac:dyDescent="0.35">
      <c r="A637" s="171">
        <v>5</v>
      </c>
      <c r="B637" s="228">
        <v>0.83333299999999999</v>
      </c>
      <c r="C637" s="144">
        <v>1</v>
      </c>
      <c r="D637" s="247">
        <v>0</v>
      </c>
      <c r="E637" s="146">
        <v>0</v>
      </c>
      <c r="F637" s="146">
        <v>0</v>
      </c>
      <c r="G637" s="146">
        <v>1</v>
      </c>
      <c r="H637" s="146">
        <v>0</v>
      </c>
      <c r="I637" s="146">
        <v>0</v>
      </c>
      <c r="J637" s="146">
        <v>0</v>
      </c>
      <c r="K637" s="146">
        <v>0</v>
      </c>
      <c r="L637" s="146">
        <v>0</v>
      </c>
      <c r="M637" s="146">
        <v>0</v>
      </c>
      <c r="N637" s="146">
        <v>0</v>
      </c>
      <c r="O637" s="248">
        <v>0</v>
      </c>
      <c r="Q637" s="144">
        <v>0</v>
      </c>
      <c r="R637" s="247">
        <v>0</v>
      </c>
      <c r="S637" s="146">
        <v>0</v>
      </c>
      <c r="T637" s="146">
        <v>0</v>
      </c>
      <c r="U637" s="146">
        <v>0</v>
      </c>
      <c r="V637" s="146">
        <v>0</v>
      </c>
      <c r="W637" s="146">
        <v>0</v>
      </c>
      <c r="X637" s="146">
        <v>0</v>
      </c>
      <c r="Y637" s="146">
        <v>0</v>
      </c>
      <c r="Z637" s="146">
        <v>0</v>
      </c>
      <c r="AA637" s="146">
        <v>0</v>
      </c>
      <c r="AB637" s="146">
        <v>0</v>
      </c>
      <c r="AC637" s="248">
        <v>0</v>
      </c>
      <c r="AE637" s="144">
        <v>1</v>
      </c>
      <c r="AF637" s="8">
        <v>0</v>
      </c>
      <c r="AG637" s="8">
        <v>0</v>
      </c>
      <c r="AH637" s="8">
        <v>0</v>
      </c>
      <c r="AI637" s="8">
        <v>1</v>
      </c>
      <c r="AJ637" s="8">
        <v>0</v>
      </c>
      <c r="AK637" s="8">
        <v>0</v>
      </c>
      <c r="AL637" s="8">
        <v>0</v>
      </c>
      <c r="AM637" s="8">
        <v>0</v>
      </c>
      <c r="AN637" s="8">
        <v>0</v>
      </c>
      <c r="AO637" s="8">
        <v>0</v>
      </c>
      <c r="AP637" s="8">
        <v>0</v>
      </c>
      <c r="AQ637" s="145">
        <v>0</v>
      </c>
      <c r="AR637" s="10"/>
    </row>
    <row r="638" spans="1:44" x14ac:dyDescent="0.35">
      <c r="A638" s="171">
        <v>5</v>
      </c>
      <c r="B638" s="228">
        <v>0.84375</v>
      </c>
      <c r="C638" s="144">
        <v>1</v>
      </c>
      <c r="D638" s="247">
        <v>0</v>
      </c>
      <c r="E638" s="146">
        <v>1</v>
      </c>
      <c r="F638" s="146">
        <v>0</v>
      </c>
      <c r="G638" s="146">
        <v>0</v>
      </c>
      <c r="H638" s="146">
        <v>0</v>
      </c>
      <c r="I638" s="146">
        <v>0</v>
      </c>
      <c r="J638" s="146">
        <v>0</v>
      </c>
      <c r="K638" s="146">
        <v>0</v>
      </c>
      <c r="L638" s="146">
        <v>0</v>
      </c>
      <c r="M638" s="146">
        <v>0</v>
      </c>
      <c r="N638" s="146">
        <v>0</v>
      </c>
      <c r="O638" s="248">
        <v>0</v>
      </c>
      <c r="Q638" s="144">
        <v>0</v>
      </c>
      <c r="R638" s="247">
        <v>0</v>
      </c>
      <c r="S638" s="146">
        <v>0</v>
      </c>
      <c r="T638" s="146">
        <v>0</v>
      </c>
      <c r="U638" s="146">
        <v>0</v>
      </c>
      <c r="V638" s="146">
        <v>0</v>
      </c>
      <c r="W638" s="146">
        <v>0</v>
      </c>
      <c r="X638" s="146">
        <v>0</v>
      </c>
      <c r="Y638" s="146">
        <v>0</v>
      </c>
      <c r="Z638" s="146">
        <v>0</v>
      </c>
      <c r="AA638" s="146">
        <v>0</v>
      </c>
      <c r="AB638" s="146">
        <v>0</v>
      </c>
      <c r="AC638" s="248">
        <v>0</v>
      </c>
      <c r="AE638" s="144">
        <v>1</v>
      </c>
      <c r="AF638" s="8">
        <v>0</v>
      </c>
      <c r="AG638" s="8">
        <v>1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</v>
      </c>
      <c r="AQ638" s="145">
        <v>0</v>
      </c>
      <c r="AR638" s="10"/>
    </row>
    <row r="639" spans="1:44" x14ac:dyDescent="0.35">
      <c r="A639" s="171">
        <v>5</v>
      </c>
      <c r="B639" s="228">
        <v>0.85416700000000001</v>
      </c>
      <c r="C639" s="144">
        <v>1</v>
      </c>
      <c r="D639" s="247">
        <v>0</v>
      </c>
      <c r="E639" s="146">
        <v>0</v>
      </c>
      <c r="F639" s="146">
        <v>0</v>
      </c>
      <c r="G639" s="146">
        <v>1</v>
      </c>
      <c r="H639" s="146">
        <v>0</v>
      </c>
      <c r="I639" s="146">
        <v>0</v>
      </c>
      <c r="J639" s="146">
        <v>0</v>
      </c>
      <c r="K639" s="146">
        <v>0</v>
      </c>
      <c r="L639" s="146">
        <v>0</v>
      </c>
      <c r="M639" s="146">
        <v>0</v>
      </c>
      <c r="N639" s="146">
        <v>0</v>
      </c>
      <c r="O639" s="248">
        <v>0</v>
      </c>
      <c r="Q639" s="144">
        <v>1</v>
      </c>
      <c r="R639" s="247">
        <v>0</v>
      </c>
      <c r="S639" s="146">
        <v>1</v>
      </c>
      <c r="T639" s="146">
        <v>0</v>
      </c>
      <c r="U639" s="146">
        <v>0</v>
      </c>
      <c r="V639" s="146">
        <v>0</v>
      </c>
      <c r="W639" s="146">
        <v>0</v>
      </c>
      <c r="X639" s="146">
        <v>0</v>
      </c>
      <c r="Y639" s="146">
        <v>0</v>
      </c>
      <c r="Z639" s="146">
        <v>0</v>
      </c>
      <c r="AA639" s="146">
        <v>0</v>
      </c>
      <c r="AB639" s="146">
        <v>0</v>
      </c>
      <c r="AC639" s="248">
        <v>0</v>
      </c>
      <c r="AE639" s="144">
        <v>2</v>
      </c>
      <c r="AF639" s="8">
        <v>0</v>
      </c>
      <c r="AG639" s="8">
        <v>1</v>
      </c>
      <c r="AH639" s="8">
        <v>0</v>
      </c>
      <c r="AI639" s="8">
        <v>1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145">
        <v>0</v>
      </c>
      <c r="AR639" s="10"/>
    </row>
    <row r="640" spans="1:44" x14ac:dyDescent="0.35">
      <c r="A640" s="171">
        <v>5</v>
      </c>
      <c r="B640" s="228">
        <v>0.86458299999999999</v>
      </c>
      <c r="C640" s="144">
        <v>4</v>
      </c>
      <c r="D640" s="247">
        <v>0</v>
      </c>
      <c r="E640" s="146">
        <v>4</v>
      </c>
      <c r="F640" s="146">
        <v>0</v>
      </c>
      <c r="G640" s="146">
        <v>0</v>
      </c>
      <c r="H640" s="146">
        <v>0</v>
      </c>
      <c r="I640" s="146">
        <v>0</v>
      </c>
      <c r="J640" s="146">
        <v>0</v>
      </c>
      <c r="K640" s="146">
        <v>0</v>
      </c>
      <c r="L640" s="146">
        <v>0</v>
      </c>
      <c r="M640" s="146">
        <v>0</v>
      </c>
      <c r="N640" s="146">
        <v>0</v>
      </c>
      <c r="O640" s="248">
        <v>0</v>
      </c>
      <c r="Q640" s="144">
        <v>0</v>
      </c>
      <c r="R640" s="247">
        <v>0</v>
      </c>
      <c r="S640" s="146">
        <v>0</v>
      </c>
      <c r="T640" s="146">
        <v>0</v>
      </c>
      <c r="U640" s="146">
        <v>0</v>
      </c>
      <c r="V640" s="146">
        <v>0</v>
      </c>
      <c r="W640" s="146">
        <v>0</v>
      </c>
      <c r="X640" s="146">
        <v>0</v>
      </c>
      <c r="Y640" s="146">
        <v>0</v>
      </c>
      <c r="Z640" s="146">
        <v>0</v>
      </c>
      <c r="AA640" s="146">
        <v>0</v>
      </c>
      <c r="AB640" s="146">
        <v>0</v>
      </c>
      <c r="AC640" s="248">
        <v>0</v>
      </c>
      <c r="AE640" s="144">
        <v>4</v>
      </c>
      <c r="AF640" s="8">
        <v>0</v>
      </c>
      <c r="AG640" s="8">
        <v>4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0</v>
      </c>
      <c r="AP640" s="8">
        <v>0</v>
      </c>
      <c r="AQ640" s="145">
        <v>0</v>
      </c>
      <c r="AR640" s="10"/>
    </row>
    <row r="641" spans="1:44" x14ac:dyDescent="0.35">
      <c r="A641" s="171">
        <v>5</v>
      </c>
      <c r="B641" s="228">
        <v>0.875</v>
      </c>
      <c r="C641" s="144">
        <v>0</v>
      </c>
      <c r="D641" s="247">
        <v>0</v>
      </c>
      <c r="E641" s="146">
        <v>0</v>
      </c>
      <c r="F641" s="146">
        <v>0</v>
      </c>
      <c r="G641" s="146">
        <v>0</v>
      </c>
      <c r="H641" s="146">
        <v>0</v>
      </c>
      <c r="I641" s="146">
        <v>0</v>
      </c>
      <c r="J641" s="146">
        <v>0</v>
      </c>
      <c r="K641" s="146">
        <v>0</v>
      </c>
      <c r="L641" s="146">
        <v>0</v>
      </c>
      <c r="M641" s="146">
        <v>0</v>
      </c>
      <c r="N641" s="146">
        <v>0</v>
      </c>
      <c r="O641" s="248">
        <v>0</v>
      </c>
      <c r="Q641" s="144">
        <v>0</v>
      </c>
      <c r="R641" s="247">
        <v>0</v>
      </c>
      <c r="S641" s="146">
        <v>0</v>
      </c>
      <c r="T641" s="146">
        <v>0</v>
      </c>
      <c r="U641" s="146">
        <v>0</v>
      </c>
      <c r="V641" s="146">
        <v>0</v>
      </c>
      <c r="W641" s="146">
        <v>0</v>
      </c>
      <c r="X641" s="146">
        <v>0</v>
      </c>
      <c r="Y641" s="146">
        <v>0</v>
      </c>
      <c r="Z641" s="146">
        <v>0</v>
      </c>
      <c r="AA641" s="146">
        <v>0</v>
      </c>
      <c r="AB641" s="146">
        <v>0</v>
      </c>
      <c r="AC641" s="248">
        <v>0</v>
      </c>
      <c r="AE641" s="144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0</v>
      </c>
      <c r="AP641" s="8">
        <v>0</v>
      </c>
      <c r="AQ641" s="145">
        <v>0</v>
      </c>
      <c r="AR641" s="10"/>
    </row>
    <row r="642" spans="1:44" x14ac:dyDescent="0.35">
      <c r="A642" s="171">
        <v>5</v>
      </c>
      <c r="B642" s="228">
        <v>0.88541700000000001</v>
      </c>
      <c r="C642" s="144">
        <v>0</v>
      </c>
      <c r="D642" s="247">
        <v>0</v>
      </c>
      <c r="E642" s="146">
        <v>0</v>
      </c>
      <c r="F642" s="146">
        <v>0</v>
      </c>
      <c r="G642" s="146">
        <v>0</v>
      </c>
      <c r="H642" s="146">
        <v>0</v>
      </c>
      <c r="I642" s="146">
        <v>0</v>
      </c>
      <c r="J642" s="146">
        <v>0</v>
      </c>
      <c r="K642" s="146">
        <v>0</v>
      </c>
      <c r="L642" s="146">
        <v>0</v>
      </c>
      <c r="M642" s="146">
        <v>0</v>
      </c>
      <c r="N642" s="146">
        <v>0</v>
      </c>
      <c r="O642" s="248">
        <v>0</v>
      </c>
      <c r="Q642" s="144">
        <v>0</v>
      </c>
      <c r="R642" s="247">
        <v>0</v>
      </c>
      <c r="S642" s="146">
        <v>0</v>
      </c>
      <c r="T642" s="146">
        <v>0</v>
      </c>
      <c r="U642" s="146">
        <v>0</v>
      </c>
      <c r="V642" s="146">
        <v>0</v>
      </c>
      <c r="W642" s="146">
        <v>0</v>
      </c>
      <c r="X642" s="146">
        <v>0</v>
      </c>
      <c r="Y642" s="146">
        <v>0</v>
      </c>
      <c r="Z642" s="146">
        <v>0</v>
      </c>
      <c r="AA642" s="146">
        <v>0</v>
      </c>
      <c r="AB642" s="146">
        <v>0</v>
      </c>
      <c r="AC642" s="248">
        <v>0</v>
      </c>
      <c r="AE642" s="144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8">
        <v>0</v>
      </c>
      <c r="AO642" s="8">
        <v>0</v>
      </c>
      <c r="AP642" s="8">
        <v>0</v>
      </c>
      <c r="AQ642" s="145">
        <v>0</v>
      </c>
      <c r="AR642" s="10"/>
    </row>
    <row r="643" spans="1:44" x14ac:dyDescent="0.35">
      <c r="A643" s="171">
        <v>5</v>
      </c>
      <c r="B643" s="228">
        <v>0.89583299999999999</v>
      </c>
      <c r="C643" s="144">
        <v>1</v>
      </c>
      <c r="D643" s="247">
        <v>0</v>
      </c>
      <c r="E643" s="146">
        <v>1</v>
      </c>
      <c r="F643" s="146">
        <v>0</v>
      </c>
      <c r="G643" s="146">
        <v>0</v>
      </c>
      <c r="H643" s="146">
        <v>0</v>
      </c>
      <c r="I643" s="146">
        <v>0</v>
      </c>
      <c r="J643" s="146">
        <v>0</v>
      </c>
      <c r="K643" s="146">
        <v>0</v>
      </c>
      <c r="L643" s="146">
        <v>0</v>
      </c>
      <c r="M643" s="146">
        <v>0</v>
      </c>
      <c r="N643" s="146">
        <v>0</v>
      </c>
      <c r="O643" s="248">
        <v>0</v>
      </c>
      <c r="Q643" s="144">
        <v>0</v>
      </c>
      <c r="R643" s="247">
        <v>0</v>
      </c>
      <c r="S643" s="146">
        <v>0</v>
      </c>
      <c r="T643" s="146">
        <v>0</v>
      </c>
      <c r="U643" s="146">
        <v>0</v>
      </c>
      <c r="V643" s="146">
        <v>0</v>
      </c>
      <c r="W643" s="146">
        <v>0</v>
      </c>
      <c r="X643" s="146">
        <v>0</v>
      </c>
      <c r="Y643" s="146">
        <v>0</v>
      </c>
      <c r="Z643" s="146">
        <v>0</v>
      </c>
      <c r="AA643" s="146">
        <v>0</v>
      </c>
      <c r="AB643" s="146">
        <v>0</v>
      </c>
      <c r="AC643" s="248">
        <v>0</v>
      </c>
      <c r="AE643" s="144">
        <v>1</v>
      </c>
      <c r="AF643" s="8">
        <v>0</v>
      </c>
      <c r="AG643" s="8">
        <v>1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145">
        <v>0</v>
      </c>
      <c r="AR643" s="10"/>
    </row>
    <row r="644" spans="1:44" x14ac:dyDescent="0.35">
      <c r="A644" s="171">
        <v>5</v>
      </c>
      <c r="B644" s="228">
        <v>0.90625</v>
      </c>
      <c r="C644" s="144">
        <v>0</v>
      </c>
      <c r="D644" s="247">
        <v>0</v>
      </c>
      <c r="E644" s="146">
        <v>0</v>
      </c>
      <c r="F644" s="146">
        <v>0</v>
      </c>
      <c r="G644" s="146">
        <v>0</v>
      </c>
      <c r="H644" s="146">
        <v>0</v>
      </c>
      <c r="I644" s="146">
        <v>0</v>
      </c>
      <c r="J644" s="146">
        <v>0</v>
      </c>
      <c r="K644" s="146">
        <v>0</v>
      </c>
      <c r="L644" s="146">
        <v>0</v>
      </c>
      <c r="M644" s="146">
        <v>0</v>
      </c>
      <c r="N644" s="146">
        <v>0</v>
      </c>
      <c r="O644" s="248">
        <v>0</v>
      </c>
      <c r="Q644" s="144">
        <v>1</v>
      </c>
      <c r="R644" s="247">
        <v>0</v>
      </c>
      <c r="S644" s="146">
        <v>0</v>
      </c>
      <c r="T644" s="146">
        <v>0</v>
      </c>
      <c r="U644" s="146">
        <v>1</v>
      </c>
      <c r="V644" s="146">
        <v>0</v>
      </c>
      <c r="W644" s="146">
        <v>0</v>
      </c>
      <c r="X644" s="146">
        <v>0</v>
      </c>
      <c r="Y644" s="146">
        <v>0</v>
      </c>
      <c r="Z644" s="146">
        <v>0</v>
      </c>
      <c r="AA644" s="146">
        <v>0</v>
      </c>
      <c r="AB644" s="146">
        <v>0</v>
      </c>
      <c r="AC644" s="248">
        <v>0</v>
      </c>
      <c r="AE644" s="144">
        <v>1</v>
      </c>
      <c r="AF644" s="8">
        <v>0</v>
      </c>
      <c r="AG644" s="8">
        <v>0</v>
      </c>
      <c r="AH644" s="8">
        <v>0</v>
      </c>
      <c r="AI644" s="8">
        <v>1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145">
        <v>0</v>
      </c>
      <c r="AR644" s="10"/>
    </row>
    <row r="645" spans="1:44" x14ac:dyDescent="0.35">
      <c r="A645" s="171">
        <v>5</v>
      </c>
      <c r="B645" s="228">
        <v>0.91666700000000001</v>
      </c>
      <c r="C645" s="144">
        <v>0</v>
      </c>
      <c r="D645" s="247">
        <v>0</v>
      </c>
      <c r="E645" s="146">
        <v>0</v>
      </c>
      <c r="F645" s="146">
        <v>0</v>
      </c>
      <c r="G645" s="146">
        <v>0</v>
      </c>
      <c r="H645" s="146">
        <v>0</v>
      </c>
      <c r="I645" s="146">
        <v>0</v>
      </c>
      <c r="J645" s="146">
        <v>0</v>
      </c>
      <c r="K645" s="146">
        <v>0</v>
      </c>
      <c r="L645" s="146">
        <v>0</v>
      </c>
      <c r="M645" s="146">
        <v>0</v>
      </c>
      <c r="N645" s="146">
        <v>0</v>
      </c>
      <c r="O645" s="248">
        <v>0</v>
      </c>
      <c r="Q645" s="144">
        <v>0</v>
      </c>
      <c r="R645" s="247">
        <v>0</v>
      </c>
      <c r="S645" s="146">
        <v>0</v>
      </c>
      <c r="T645" s="146">
        <v>0</v>
      </c>
      <c r="U645" s="146">
        <v>0</v>
      </c>
      <c r="V645" s="146">
        <v>0</v>
      </c>
      <c r="W645" s="146">
        <v>0</v>
      </c>
      <c r="X645" s="146">
        <v>0</v>
      </c>
      <c r="Y645" s="146">
        <v>0</v>
      </c>
      <c r="Z645" s="146">
        <v>0</v>
      </c>
      <c r="AA645" s="146">
        <v>0</v>
      </c>
      <c r="AB645" s="146">
        <v>0</v>
      </c>
      <c r="AC645" s="248">
        <v>0</v>
      </c>
      <c r="AE645" s="144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0</v>
      </c>
      <c r="AP645" s="8">
        <v>0</v>
      </c>
      <c r="AQ645" s="145">
        <v>0</v>
      </c>
      <c r="AR645" s="10"/>
    </row>
    <row r="646" spans="1:44" x14ac:dyDescent="0.35">
      <c r="A646" s="171">
        <v>5</v>
      </c>
      <c r="B646" s="228">
        <v>0.92708299999999999</v>
      </c>
      <c r="C646" s="144">
        <v>0</v>
      </c>
      <c r="D646" s="247">
        <v>0</v>
      </c>
      <c r="E646" s="146">
        <v>0</v>
      </c>
      <c r="F646" s="146">
        <v>0</v>
      </c>
      <c r="G646" s="146">
        <v>0</v>
      </c>
      <c r="H646" s="146">
        <v>0</v>
      </c>
      <c r="I646" s="146">
        <v>0</v>
      </c>
      <c r="J646" s="146">
        <v>0</v>
      </c>
      <c r="K646" s="146">
        <v>0</v>
      </c>
      <c r="L646" s="146">
        <v>0</v>
      </c>
      <c r="M646" s="146">
        <v>0</v>
      </c>
      <c r="N646" s="146">
        <v>0</v>
      </c>
      <c r="O646" s="248">
        <v>0</v>
      </c>
      <c r="Q646" s="144">
        <v>0</v>
      </c>
      <c r="R646" s="247">
        <v>0</v>
      </c>
      <c r="S646" s="146">
        <v>0</v>
      </c>
      <c r="T646" s="146">
        <v>0</v>
      </c>
      <c r="U646" s="146">
        <v>0</v>
      </c>
      <c r="V646" s="146">
        <v>0</v>
      </c>
      <c r="W646" s="146">
        <v>0</v>
      </c>
      <c r="X646" s="146">
        <v>0</v>
      </c>
      <c r="Y646" s="146">
        <v>0</v>
      </c>
      <c r="Z646" s="146">
        <v>0</v>
      </c>
      <c r="AA646" s="146">
        <v>0</v>
      </c>
      <c r="AB646" s="146">
        <v>0</v>
      </c>
      <c r="AC646" s="248">
        <v>0</v>
      </c>
      <c r="AE646" s="144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</v>
      </c>
      <c r="AQ646" s="145">
        <v>0</v>
      </c>
      <c r="AR646" s="10"/>
    </row>
    <row r="647" spans="1:44" x14ac:dyDescent="0.35">
      <c r="A647" s="171">
        <v>5</v>
      </c>
      <c r="B647" s="228">
        <v>0.9375</v>
      </c>
      <c r="C647" s="144">
        <v>1</v>
      </c>
      <c r="D647" s="247">
        <v>0</v>
      </c>
      <c r="E647" s="146">
        <v>1</v>
      </c>
      <c r="F647" s="146">
        <v>0</v>
      </c>
      <c r="G647" s="146">
        <v>0</v>
      </c>
      <c r="H647" s="146">
        <v>0</v>
      </c>
      <c r="I647" s="146">
        <v>0</v>
      </c>
      <c r="J647" s="146">
        <v>0</v>
      </c>
      <c r="K647" s="146">
        <v>0</v>
      </c>
      <c r="L647" s="146">
        <v>0</v>
      </c>
      <c r="M647" s="146">
        <v>0</v>
      </c>
      <c r="N647" s="146">
        <v>0</v>
      </c>
      <c r="O647" s="248">
        <v>0</v>
      </c>
      <c r="Q647" s="144">
        <v>2</v>
      </c>
      <c r="R647" s="247">
        <v>0</v>
      </c>
      <c r="S647" s="146">
        <v>2</v>
      </c>
      <c r="T647" s="146">
        <v>0</v>
      </c>
      <c r="U647" s="146">
        <v>0</v>
      </c>
      <c r="V647" s="146">
        <v>0</v>
      </c>
      <c r="W647" s="146">
        <v>0</v>
      </c>
      <c r="X647" s="146">
        <v>0</v>
      </c>
      <c r="Y647" s="146">
        <v>0</v>
      </c>
      <c r="Z647" s="146">
        <v>0</v>
      </c>
      <c r="AA647" s="146">
        <v>0</v>
      </c>
      <c r="AB647" s="146">
        <v>0</v>
      </c>
      <c r="AC647" s="248">
        <v>0</v>
      </c>
      <c r="AE647" s="144">
        <v>3</v>
      </c>
      <c r="AF647" s="8">
        <v>0</v>
      </c>
      <c r="AG647" s="8">
        <v>3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145">
        <v>0</v>
      </c>
      <c r="AR647" s="10"/>
    </row>
    <row r="648" spans="1:44" x14ac:dyDescent="0.35">
      <c r="A648" s="171">
        <v>5</v>
      </c>
      <c r="B648" s="228">
        <v>0.94791700000000001</v>
      </c>
      <c r="C648" s="144">
        <v>1</v>
      </c>
      <c r="D648" s="247">
        <v>0</v>
      </c>
      <c r="E648" s="146">
        <v>0</v>
      </c>
      <c r="F648" s="146">
        <v>0</v>
      </c>
      <c r="G648" s="146">
        <v>1</v>
      </c>
      <c r="H648" s="146">
        <v>0</v>
      </c>
      <c r="I648" s="146">
        <v>0</v>
      </c>
      <c r="J648" s="146">
        <v>0</v>
      </c>
      <c r="K648" s="146">
        <v>0</v>
      </c>
      <c r="L648" s="146">
        <v>0</v>
      </c>
      <c r="M648" s="146">
        <v>0</v>
      </c>
      <c r="N648" s="146">
        <v>0</v>
      </c>
      <c r="O648" s="248">
        <v>0</v>
      </c>
      <c r="Q648" s="144">
        <v>0</v>
      </c>
      <c r="R648" s="247">
        <v>0</v>
      </c>
      <c r="S648" s="146">
        <v>0</v>
      </c>
      <c r="T648" s="146">
        <v>0</v>
      </c>
      <c r="U648" s="146">
        <v>0</v>
      </c>
      <c r="V648" s="146">
        <v>0</v>
      </c>
      <c r="W648" s="146">
        <v>0</v>
      </c>
      <c r="X648" s="146">
        <v>0</v>
      </c>
      <c r="Y648" s="146">
        <v>0</v>
      </c>
      <c r="Z648" s="146">
        <v>0</v>
      </c>
      <c r="AA648" s="146">
        <v>0</v>
      </c>
      <c r="AB648" s="146">
        <v>0</v>
      </c>
      <c r="AC648" s="248">
        <v>0</v>
      </c>
      <c r="AE648" s="144">
        <v>1</v>
      </c>
      <c r="AF648" s="8">
        <v>0</v>
      </c>
      <c r="AG648" s="8">
        <v>0</v>
      </c>
      <c r="AH648" s="8">
        <v>0</v>
      </c>
      <c r="AI648" s="8">
        <v>1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0</v>
      </c>
      <c r="AQ648" s="145">
        <v>0</v>
      </c>
      <c r="AR648" s="10"/>
    </row>
    <row r="649" spans="1:44" x14ac:dyDescent="0.35">
      <c r="A649" s="171">
        <v>5</v>
      </c>
      <c r="B649" s="228">
        <v>0.95833299999999999</v>
      </c>
      <c r="C649" s="144">
        <v>1</v>
      </c>
      <c r="D649" s="247">
        <v>0</v>
      </c>
      <c r="E649" s="146">
        <v>1</v>
      </c>
      <c r="F649" s="146">
        <v>0</v>
      </c>
      <c r="G649" s="146">
        <v>0</v>
      </c>
      <c r="H649" s="146">
        <v>0</v>
      </c>
      <c r="I649" s="146">
        <v>0</v>
      </c>
      <c r="J649" s="146">
        <v>0</v>
      </c>
      <c r="K649" s="146">
        <v>0</v>
      </c>
      <c r="L649" s="146">
        <v>0</v>
      </c>
      <c r="M649" s="146">
        <v>0</v>
      </c>
      <c r="N649" s="146">
        <v>0</v>
      </c>
      <c r="O649" s="248">
        <v>0</v>
      </c>
      <c r="Q649" s="144">
        <v>1</v>
      </c>
      <c r="R649" s="247">
        <v>0</v>
      </c>
      <c r="S649" s="146">
        <v>1</v>
      </c>
      <c r="T649" s="146">
        <v>0</v>
      </c>
      <c r="U649" s="146">
        <v>0</v>
      </c>
      <c r="V649" s="146">
        <v>0</v>
      </c>
      <c r="W649" s="146">
        <v>0</v>
      </c>
      <c r="X649" s="146">
        <v>0</v>
      </c>
      <c r="Y649" s="146">
        <v>0</v>
      </c>
      <c r="Z649" s="146">
        <v>0</v>
      </c>
      <c r="AA649" s="146">
        <v>0</v>
      </c>
      <c r="AB649" s="146">
        <v>0</v>
      </c>
      <c r="AC649" s="248">
        <v>0</v>
      </c>
      <c r="AE649" s="144">
        <v>2</v>
      </c>
      <c r="AF649" s="8">
        <v>0</v>
      </c>
      <c r="AG649" s="8">
        <v>2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</v>
      </c>
      <c r="AQ649" s="145">
        <v>0</v>
      </c>
      <c r="AR649" s="10"/>
    </row>
    <row r="650" spans="1:44" x14ac:dyDescent="0.35">
      <c r="A650" s="171">
        <v>5</v>
      </c>
      <c r="B650" s="228">
        <v>0.96875</v>
      </c>
      <c r="C650" s="144">
        <v>0</v>
      </c>
      <c r="D650" s="247">
        <v>0</v>
      </c>
      <c r="E650" s="146">
        <v>0</v>
      </c>
      <c r="F650" s="146">
        <v>0</v>
      </c>
      <c r="G650" s="146">
        <v>0</v>
      </c>
      <c r="H650" s="146">
        <v>0</v>
      </c>
      <c r="I650" s="146">
        <v>0</v>
      </c>
      <c r="J650" s="146">
        <v>0</v>
      </c>
      <c r="K650" s="146">
        <v>0</v>
      </c>
      <c r="L650" s="146">
        <v>0</v>
      </c>
      <c r="M650" s="146">
        <v>0</v>
      </c>
      <c r="N650" s="146">
        <v>0</v>
      </c>
      <c r="O650" s="248">
        <v>0</v>
      </c>
      <c r="Q650" s="144">
        <v>0</v>
      </c>
      <c r="R650" s="247">
        <v>0</v>
      </c>
      <c r="S650" s="146">
        <v>0</v>
      </c>
      <c r="T650" s="146">
        <v>0</v>
      </c>
      <c r="U650" s="146">
        <v>0</v>
      </c>
      <c r="V650" s="146">
        <v>0</v>
      </c>
      <c r="W650" s="146">
        <v>0</v>
      </c>
      <c r="X650" s="146">
        <v>0</v>
      </c>
      <c r="Y650" s="146">
        <v>0</v>
      </c>
      <c r="Z650" s="146">
        <v>0</v>
      </c>
      <c r="AA650" s="146">
        <v>0</v>
      </c>
      <c r="AB650" s="146">
        <v>0</v>
      </c>
      <c r="AC650" s="248">
        <v>0</v>
      </c>
      <c r="AE650" s="144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0</v>
      </c>
      <c r="AP650" s="8">
        <v>0</v>
      </c>
      <c r="AQ650" s="145">
        <v>0</v>
      </c>
      <c r="AR650" s="10"/>
    </row>
    <row r="651" spans="1:44" x14ac:dyDescent="0.35">
      <c r="A651" s="171">
        <v>5</v>
      </c>
      <c r="B651" s="228">
        <v>0.97916700000000001</v>
      </c>
      <c r="C651" s="144">
        <v>0</v>
      </c>
      <c r="D651" s="247">
        <v>0</v>
      </c>
      <c r="E651" s="146">
        <v>0</v>
      </c>
      <c r="F651" s="146">
        <v>0</v>
      </c>
      <c r="G651" s="146">
        <v>0</v>
      </c>
      <c r="H651" s="146">
        <v>0</v>
      </c>
      <c r="I651" s="146">
        <v>0</v>
      </c>
      <c r="J651" s="146">
        <v>0</v>
      </c>
      <c r="K651" s="146">
        <v>0</v>
      </c>
      <c r="L651" s="146">
        <v>0</v>
      </c>
      <c r="M651" s="146">
        <v>0</v>
      </c>
      <c r="N651" s="146">
        <v>0</v>
      </c>
      <c r="O651" s="248">
        <v>0</v>
      </c>
      <c r="Q651" s="144">
        <v>0</v>
      </c>
      <c r="R651" s="247">
        <v>0</v>
      </c>
      <c r="S651" s="146">
        <v>0</v>
      </c>
      <c r="T651" s="146">
        <v>0</v>
      </c>
      <c r="U651" s="146">
        <v>0</v>
      </c>
      <c r="V651" s="146">
        <v>0</v>
      </c>
      <c r="W651" s="146">
        <v>0</v>
      </c>
      <c r="X651" s="146">
        <v>0</v>
      </c>
      <c r="Y651" s="146">
        <v>0</v>
      </c>
      <c r="Z651" s="146">
        <v>0</v>
      </c>
      <c r="AA651" s="146">
        <v>0</v>
      </c>
      <c r="AB651" s="146">
        <v>0</v>
      </c>
      <c r="AC651" s="248">
        <v>0</v>
      </c>
      <c r="AE651" s="144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0</v>
      </c>
      <c r="AO651" s="8">
        <v>0</v>
      </c>
      <c r="AP651" s="8">
        <v>0</v>
      </c>
      <c r="AQ651" s="145">
        <v>0</v>
      </c>
      <c r="AR651" s="10"/>
    </row>
    <row r="652" spans="1:44" x14ac:dyDescent="0.35">
      <c r="A652" s="171">
        <v>5</v>
      </c>
      <c r="B652" s="228">
        <v>0.98958299999999999</v>
      </c>
      <c r="C652" s="147">
        <v>1</v>
      </c>
      <c r="D652" s="249">
        <v>0</v>
      </c>
      <c r="E652" s="250">
        <v>1</v>
      </c>
      <c r="F652" s="250">
        <v>0</v>
      </c>
      <c r="G652" s="250">
        <v>0</v>
      </c>
      <c r="H652" s="250">
        <v>0</v>
      </c>
      <c r="I652" s="250">
        <v>0</v>
      </c>
      <c r="J652" s="250">
        <v>0</v>
      </c>
      <c r="K652" s="250">
        <v>0</v>
      </c>
      <c r="L652" s="250">
        <v>0</v>
      </c>
      <c r="M652" s="250">
        <v>0</v>
      </c>
      <c r="N652" s="250">
        <v>0</v>
      </c>
      <c r="O652" s="251">
        <v>0</v>
      </c>
      <c r="Q652" s="147">
        <v>1</v>
      </c>
      <c r="R652" s="249">
        <v>0</v>
      </c>
      <c r="S652" s="250">
        <v>0</v>
      </c>
      <c r="T652" s="250">
        <v>0</v>
      </c>
      <c r="U652" s="250">
        <v>1</v>
      </c>
      <c r="V652" s="250">
        <v>0</v>
      </c>
      <c r="W652" s="250">
        <v>0</v>
      </c>
      <c r="X652" s="250">
        <v>0</v>
      </c>
      <c r="Y652" s="250">
        <v>0</v>
      </c>
      <c r="Z652" s="250">
        <v>0</v>
      </c>
      <c r="AA652" s="250">
        <v>0</v>
      </c>
      <c r="AB652" s="250">
        <v>0</v>
      </c>
      <c r="AC652" s="251">
        <v>0</v>
      </c>
      <c r="AE652" s="147">
        <v>2</v>
      </c>
      <c r="AF652" s="13">
        <v>0</v>
      </c>
      <c r="AG652" s="13">
        <v>1</v>
      </c>
      <c r="AH652" s="13">
        <v>0</v>
      </c>
      <c r="AI652" s="13">
        <v>1</v>
      </c>
      <c r="AJ652" s="13">
        <v>0</v>
      </c>
      <c r="AK652" s="13">
        <v>0</v>
      </c>
      <c r="AL652" s="13">
        <v>0</v>
      </c>
      <c r="AM652" s="13">
        <v>0</v>
      </c>
      <c r="AN652" s="13">
        <v>0</v>
      </c>
      <c r="AO652" s="13">
        <v>0</v>
      </c>
      <c r="AP652" s="13">
        <v>0</v>
      </c>
      <c r="AQ652" s="148">
        <v>0</v>
      </c>
      <c r="AR652" s="10"/>
    </row>
    <row r="653" spans="1:44" x14ac:dyDescent="0.35">
      <c r="A653" s="171">
        <v>5</v>
      </c>
      <c r="B653" s="323" t="s">
        <v>35</v>
      </c>
      <c r="C653" s="324">
        <v>332</v>
      </c>
      <c r="D653" s="325">
        <v>5</v>
      </c>
      <c r="E653" s="325">
        <v>264</v>
      </c>
      <c r="F653" s="325">
        <v>5</v>
      </c>
      <c r="G653" s="325">
        <v>51</v>
      </c>
      <c r="H653" s="325">
        <v>0</v>
      </c>
      <c r="I653" s="325">
        <v>4</v>
      </c>
      <c r="J653" s="325">
        <v>0</v>
      </c>
      <c r="K653" s="325">
        <v>3</v>
      </c>
      <c r="L653" s="325">
        <v>0</v>
      </c>
      <c r="M653" s="325">
        <v>0</v>
      </c>
      <c r="N653" s="325">
        <v>0</v>
      </c>
      <c r="O653" s="326">
        <v>0</v>
      </c>
      <c r="P653" s="8"/>
      <c r="Q653" s="327">
        <v>316</v>
      </c>
      <c r="R653" s="325">
        <v>8</v>
      </c>
      <c r="S653" s="325">
        <v>276</v>
      </c>
      <c r="T653" s="325">
        <v>6</v>
      </c>
      <c r="U653" s="325">
        <v>19</v>
      </c>
      <c r="V653" s="325">
        <v>0</v>
      </c>
      <c r="W653" s="325">
        <v>5</v>
      </c>
      <c r="X653" s="325">
        <v>0</v>
      </c>
      <c r="Y653" s="325">
        <v>1</v>
      </c>
      <c r="Z653" s="325">
        <v>1</v>
      </c>
      <c r="AA653" s="325">
        <v>0</v>
      </c>
      <c r="AB653" s="325">
        <v>0</v>
      </c>
      <c r="AC653" s="326">
        <v>0</v>
      </c>
      <c r="AD653" s="8"/>
      <c r="AE653" s="327">
        <v>648</v>
      </c>
      <c r="AF653" s="325">
        <v>13</v>
      </c>
      <c r="AG653" s="325">
        <v>540</v>
      </c>
      <c r="AH653" s="325">
        <v>11</v>
      </c>
      <c r="AI653" s="325">
        <v>70</v>
      </c>
      <c r="AJ653" s="325">
        <v>0</v>
      </c>
      <c r="AK653" s="325">
        <v>9</v>
      </c>
      <c r="AL653" s="325">
        <v>0</v>
      </c>
      <c r="AM653" s="325">
        <v>4</v>
      </c>
      <c r="AN653" s="325">
        <v>1</v>
      </c>
      <c r="AO653" s="325">
        <v>0</v>
      </c>
      <c r="AP653" s="325">
        <v>0</v>
      </c>
      <c r="AQ653" s="326">
        <v>0</v>
      </c>
      <c r="AR653" s="10"/>
    </row>
    <row r="654" spans="1:44" x14ac:dyDescent="0.35">
      <c r="A654" s="171">
        <v>5</v>
      </c>
      <c r="B654" s="328" t="s">
        <v>36</v>
      </c>
      <c r="C654" s="329">
        <v>351</v>
      </c>
      <c r="D654" s="330">
        <v>5</v>
      </c>
      <c r="E654" s="330">
        <v>279</v>
      </c>
      <c r="F654" s="330">
        <v>5</v>
      </c>
      <c r="G654" s="330">
        <v>54</v>
      </c>
      <c r="H654" s="330">
        <v>1</v>
      </c>
      <c r="I654" s="330">
        <v>4</v>
      </c>
      <c r="J654" s="330">
        <v>0</v>
      </c>
      <c r="K654" s="330">
        <v>3</v>
      </c>
      <c r="L654" s="330">
        <v>0</v>
      </c>
      <c r="M654" s="330">
        <v>0</v>
      </c>
      <c r="N654" s="330">
        <v>0</v>
      </c>
      <c r="O654" s="331">
        <v>0</v>
      </c>
      <c r="P654" s="8"/>
      <c r="Q654" s="332">
        <v>351</v>
      </c>
      <c r="R654" s="330">
        <v>8</v>
      </c>
      <c r="S654" s="330">
        <v>309</v>
      </c>
      <c r="T654" s="330">
        <v>6</v>
      </c>
      <c r="U654" s="330">
        <v>21</v>
      </c>
      <c r="V654" s="330">
        <v>0</v>
      </c>
      <c r="W654" s="330">
        <v>5</v>
      </c>
      <c r="X654" s="330">
        <v>0</v>
      </c>
      <c r="Y654" s="330">
        <v>1</v>
      </c>
      <c r="Z654" s="330">
        <v>1</v>
      </c>
      <c r="AA654" s="330">
        <v>0</v>
      </c>
      <c r="AB654" s="330">
        <v>0</v>
      </c>
      <c r="AC654" s="331">
        <v>0</v>
      </c>
      <c r="AD654" s="8"/>
      <c r="AE654" s="332">
        <v>702</v>
      </c>
      <c r="AF654" s="330">
        <v>13</v>
      </c>
      <c r="AG654" s="330">
        <v>588</v>
      </c>
      <c r="AH654" s="330">
        <v>11</v>
      </c>
      <c r="AI654" s="330">
        <v>75</v>
      </c>
      <c r="AJ654" s="330">
        <v>1</v>
      </c>
      <c r="AK654" s="330">
        <v>9</v>
      </c>
      <c r="AL654" s="330">
        <v>0</v>
      </c>
      <c r="AM654" s="330">
        <v>4</v>
      </c>
      <c r="AN654" s="330">
        <v>1</v>
      </c>
      <c r="AO654" s="330">
        <v>0</v>
      </c>
      <c r="AP654" s="330">
        <v>0</v>
      </c>
      <c r="AQ654" s="331">
        <v>0</v>
      </c>
      <c r="AR654" s="10"/>
    </row>
    <row r="655" spans="1:44" x14ac:dyDescent="0.35">
      <c r="A655" s="171">
        <v>5</v>
      </c>
      <c r="B655" s="333" t="s">
        <v>37</v>
      </c>
      <c r="C655" s="334">
        <v>355</v>
      </c>
      <c r="D655" s="335">
        <v>5</v>
      </c>
      <c r="E655" s="335">
        <v>282</v>
      </c>
      <c r="F655" s="335">
        <v>5</v>
      </c>
      <c r="G655" s="335">
        <v>55</v>
      </c>
      <c r="H655" s="335">
        <v>1</v>
      </c>
      <c r="I655" s="335">
        <v>4</v>
      </c>
      <c r="J655" s="335">
        <v>0</v>
      </c>
      <c r="K655" s="335">
        <v>3</v>
      </c>
      <c r="L655" s="335">
        <v>0</v>
      </c>
      <c r="M655" s="335">
        <v>0</v>
      </c>
      <c r="N655" s="335">
        <v>0</v>
      </c>
      <c r="O655" s="336">
        <v>0</v>
      </c>
      <c r="P655" s="8"/>
      <c r="Q655" s="337">
        <v>355</v>
      </c>
      <c r="R655" s="335">
        <v>8</v>
      </c>
      <c r="S655" s="335">
        <v>312</v>
      </c>
      <c r="T655" s="335">
        <v>6</v>
      </c>
      <c r="U655" s="335">
        <v>22</v>
      </c>
      <c r="V655" s="335">
        <v>0</v>
      </c>
      <c r="W655" s="335">
        <v>5</v>
      </c>
      <c r="X655" s="335">
        <v>0</v>
      </c>
      <c r="Y655" s="335">
        <v>1</v>
      </c>
      <c r="Z655" s="335">
        <v>1</v>
      </c>
      <c r="AA655" s="335">
        <v>0</v>
      </c>
      <c r="AB655" s="335">
        <v>0</v>
      </c>
      <c r="AC655" s="336">
        <v>0</v>
      </c>
      <c r="AD655" s="8"/>
      <c r="AE655" s="337">
        <v>710</v>
      </c>
      <c r="AF655" s="335">
        <v>13</v>
      </c>
      <c r="AG655" s="335">
        <v>594</v>
      </c>
      <c r="AH655" s="335">
        <v>11</v>
      </c>
      <c r="AI655" s="335">
        <v>77</v>
      </c>
      <c r="AJ655" s="335">
        <v>1</v>
      </c>
      <c r="AK655" s="335">
        <v>9</v>
      </c>
      <c r="AL655" s="335">
        <v>0</v>
      </c>
      <c r="AM655" s="335">
        <v>4</v>
      </c>
      <c r="AN655" s="335">
        <v>1</v>
      </c>
      <c r="AO655" s="335">
        <v>0</v>
      </c>
      <c r="AP655" s="335">
        <v>0</v>
      </c>
      <c r="AQ655" s="336">
        <v>0</v>
      </c>
      <c r="AR655" s="10"/>
    </row>
    <row r="656" spans="1:44" x14ac:dyDescent="0.35">
      <c r="A656" s="171">
        <v>5</v>
      </c>
      <c r="B656" s="338" t="s">
        <v>38</v>
      </c>
      <c r="C656" s="339">
        <v>355</v>
      </c>
      <c r="D656" s="340">
        <v>5</v>
      </c>
      <c r="E656" s="340">
        <v>282</v>
      </c>
      <c r="F656" s="340">
        <v>5</v>
      </c>
      <c r="G656" s="340">
        <v>55</v>
      </c>
      <c r="H656" s="340">
        <v>1</v>
      </c>
      <c r="I656" s="340">
        <v>4</v>
      </c>
      <c r="J656" s="340">
        <v>0</v>
      </c>
      <c r="K656" s="340">
        <v>3</v>
      </c>
      <c r="L656" s="340">
        <v>0</v>
      </c>
      <c r="M656" s="340">
        <v>0</v>
      </c>
      <c r="N656" s="340">
        <v>0</v>
      </c>
      <c r="O656" s="341">
        <v>0</v>
      </c>
      <c r="P656" s="8"/>
      <c r="Q656" s="342">
        <v>357</v>
      </c>
      <c r="R656" s="340">
        <v>8</v>
      </c>
      <c r="S656" s="340">
        <v>314</v>
      </c>
      <c r="T656" s="340">
        <v>6</v>
      </c>
      <c r="U656" s="340">
        <v>22</v>
      </c>
      <c r="V656" s="340">
        <v>0</v>
      </c>
      <c r="W656" s="340">
        <v>5</v>
      </c>
      <c r="X656" s="340">
        <v>0</v>
      </c>
      <c r="Y656" s="340">
        <v>1</v>
      </c>
      <c r="Z656" s="340">
        <v>1</v>
      </c>
      <c r="AA656" s="340">
        <v>0</v>
      </c>
      <c r="AB656" s="340">
        <v>0</v>
      </c>
      <c r="AC656" s="341">
        <v>0</v>
      </c>
      <c r="AD656" s="8"/>
      <c r="AE656" s="342">
        <v>712</v>
      </c>
      <c r="AF656" s="340">
        <v>13</v>
      </c>
      <c r="AG656" s="340">
        <v>596</v>
      </c>
      <c r="AH656" s="340">
        <v>11</v>
      </c>
      <c r="AI656" s="340">
        <v>77</v>
      </c>
      <c r="AJ656" s="340">
        <v>1</v>
      </c>
      <c r="AK656" s="340">
        <v>9</v>
      </c>
      <c r="AL656" s="340">
        <v>0</v>
      </c>
      <c r="AM656" s="340">
        <v>4</v>
      </c>
      <c r="AN656" s="340">
        <v>1</v>
      </c>
      <c r="AO656" s="340">
        <v>0</v>
      </c>
      <c r="AP656" s="340">
        <v>0</v>
      </c>
      <c r="AQ656" s="341">
        <v>0</v>
      </c>
      <c r="AR656" s="10"/>
    </row>
    <row r="657" spans="1:44" x14ac:dyDescent="0.35">
      <c r="A657" s="171"/>
      <c r="AR657" s="10"/>
    </row>
    <row r="658" spans="1:44" x14ac:dyDescent="0.35">
      <c r="A658" s="171"/>
      <c r="B658" s="177" t="s">
        <v>6</v>
      </c>
      <c r="C658" s="182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3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13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13"/>
      <c r="AR658" s="10"/>
    </row>
    <row r="659" spans="1:44" x14ac:dyDescent="0.35">
      <c r="A659" s="171">
        <v>6</v>
      </c>
      <c r="B659" s="228">
        <v>0</v>
      </c>
      <c r="C659" s="140">
        <v>1</v>
      </c>
      <c r="D659" s="245">
        <v>0</v>
      </c>
      <c r="E659" s="141">
        <v>1</v>
      </c>
      <c r="F659" s="141">
        <v>0</v>
      </c>
      <c r="G659" s="141">
        <v>0</v>
      </c>
      <c r="H659" s="141">
        <v>0</v>
      </c>
      <c r="I659" s="141">
        <v>0</v>
      </c>
      <c r="J659" s="141">
        <v>0</v>
      </c>
      <c r="K659" s="141">
        <v>0</v>
      </c>
      <c r="L659" s="141">
        <v>0</v>
      </c>
      <c r="M659" s="141">
        <v>0</v>
      </c>
      <c r="N659" s="141">
        <v>0</v>
      </c>
      <c r="O659" s="246">
        <v>0</v>
      </c>
      <c r="Q659" s="140">
        <v>0</v>
      </c>
      <c r="R659" s="245">
        <v>0</v>
      </c>
      <c r="S659" s="141">
        <v>0</v>
      </c>
      <c r="T659" s="141">
        <v>0</v>
      </c>
      <c r="U659" s="141">
        <v>0</v>
      </c>
      <c r="V659" s="141">
        <v>0</v>
      </c>
      <c r="W659" s="141">
        <v>0</v>
      </c>
      <c r="X659" s="141">
        <v>0</v>
      </c>
      <c r="Y659" s="141">
        <v>0</v>
      </c>
      <c r="Z659" s="141">
        <v>0</v>
      </c>
      <c r="AA659" s="141">
        <v>0</v>
      </c>
      <c r="AB659" s="141">
        <v>0</v>
      </c>
      <c r="AC659" s="246">
        <v>0</v>
      </c>
      <c r="AE659" s="140">
        <v>1</v>
      </c>
      <c r="AF659" s="141">
        <v>0</v>
      </c>
      <c r="AG659" s="142">
        <v>1</v>
      </c>
      <c r="AH659" s="142">
        <v>0</v>
      </c>
      <c r="AI659" s="142">
        <v>0</v>
      </c>
      <c r="AJ659" s="142">
        <v>0</v>
      </c>
      <c r="AK659" s="142">
        <v>0</v>
      </c>
      <c r="AL659" s="142">
        <v>0</v>
      </c>
      <c r="AM659" s="142">
        <v>0</v>
      </c>
      <c r="AN659" s="142">
        <v>0</v>
      </c>
      <c r="AO659" s="142">
        <v>0</v>
      </c>
      <c r="AP659" s="142">
        <v>0</v>
      </c>
      <c r="AQ659" s="143">
        <v>0</v>
      </c>
      <c r="AR659" s="10"/>
    </row>
    <row r="660" spans="1:44" x14ac:dyDescent="0.35">
      <c r="A660" s="171">
        <v>6</v>
      </c>
      <c r="B660" s="228">
        <v>1.0416999999999999E-2</v>
      </c>
      <c r="C660" s="144">
        <v>0</v>
      </c>
      <c r="D660" s="247">
        <v>0</v>
      </c>
      <c r="E660" s="146">
        <v>0</v>
      </c>
      <c r="F660" s="146">
        <v>0</v>
      </c>
      <c r="G660" s="146">
        <v>0</v>
      </c>
      <c r="H660" s="146">
        <v>0</v>
      </c>
      <c r="I660" s="146">
        <v>0</v>
      </c>
      <c r="J660" s="146">
        <v>0</v>
      </c>
      <c r="K660" s="146">
        <v>0</v>
      </c>
      <c r="L660" s="146">
        <v>0</v>
      </c>
      <c r="M660" s="146">
        <v>0</v>
      </c>
      <c r="N660" s="146">
        <v>0</v>
      </c>
      <c r="O660" s="248">
        <v>0</v>
      </c>
      <c r="Q660" s="144">
        <v>1</v>
      </c>
      <c r="R660" s="247">
        <v>0</v>
      </c>
      <c r="S660" s="146">
        <v>1</v>
      </c>
      <c r="T660" s="146">
        <v>0</v>
      </c>
      <c r="U660" s="146">
        <v>0</v>
      </c>
      <c r="V660" s="146">
        <v>0</v>
      </c>
      <c r="W660" s="146">
        <v>0</v>
      </c>
      <c r="X660" s="146">
        <v>0</v>
      </c>
      <c r="Y660" s="146">
        <v>0</v>
      </c>
      <c r="Z660" s="146">
        <v>0</v>
      </c>
      <c r="AA660" s="146">
        <v>0</v>
      </c>
      <c r="AB660" s="146">
        <v>0</v>
      </c>
      <c r="AC660" s="248">
        <v>0</v>
      </c>
      <c r="AE660" s="144">
        <v>1</v>
      </c>
      <c r="AF660" s="8">
        <v>0</v>
      </c>
      <c r="AG660" s="8">
        <v>1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8">
        <v>0</v>
      </c>
      <c r="AO660" s="8">
        <v>0</v>
      </c>
      <c r="AP660" s="8">
        <v>0</v>
      </c>
      <c r="AQ660" s="145">
        <v>0</v>
      </c>
      <c r="AR660" s="10"/>
    </row>
    <row r="661" spans="1:44" x14ac:dyDescent="0.35">
      <c r="A661" s="171">
        <v>6</v>
      </c>
      <c r="B661" s="228">
        <v>2.0833000000000001E-2</v>
      </c>
      <c r="C661" s="144">
        <v>0</v>
      </c>
      <c r="D661" s="247">
        <v>0</v>
      </c>
      <c r="E661" s="146">
        <v>0</v>
      </c>
      <c r="F661" s="146">
        <v>0</v>
      </c>
      <c r="G661" s="146">
        <v>0</v>
      </c>
      <c r="H661" s="146">
        <v>0</v>
      </c>
      <c r="I661" s="146">
        <v>0</v>
      </c>
      <c r="J661" s="146">
        <v>0</v>
      </c>
      <c r="K661" s="146">
        <v>0</v>
      </c>
      <c r="L661" s="146">
        <v>0</v>
      </c>
      <c r="M661" s="146">
        <v>0</v>
      </c>
      <c r="N661" s="146">
        <v>0</v>
      </c>
      <c r="O661" s="248">
        <v>0</v>
      </c>
      <c r="Q661" s="144">
        <v>0</v>
      </c>
      <c r="R661" s="247">
        <v>0</v>
      </c>
      <c r="S661" s="146">
        <v>0</v>
      </c>
      <c r="T661" s="146">
        <v>0</v>
      </c>
      <c r="U661" s="146">
        <v>0</v>
      </c>
      <c r="V661" s="146">
        <v>0</v>
      </c>
      <c r="W661" s="146">
        <v>0</v>
      </c>
      <c r="X661" s="146">
        <v>0</v>
      </c>
      <c r="Y661" s="146">
        <v>0</v>
      </c>
      <c r="Z661" s="146">
        <v>0</v>
      </c>
      <c r="AA661" s="146">
        <v>0</v>
      </c>
      <c r="AB661" s="146">
        <v>0</v>
      </c>
      <c r="AC661" s="248">
        <v>0</v>
      </c>
      <c r="AE661" s="144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8">
        <v>0</v>
      </c>
      <c r="AO661" s="8">
        <v>0</v>
      </c>
      <c r="AP661" s="8">
        <v>0</v>
      </c>
      <c r="AQ661" s="145">
        <v>0</v>
      </c>
      <c r="AR661" s="10"/>
    </row>
    <row r="662" spans="1:44" x14ac:dyDescent="0.35">
      <c r="A662" s="171">
        <v>6</v>
      </c>
      <c r="B662" s="228">
        <v>3.125E-2</v>
      </c>
      <c r="C662" s="144">
        <v>0</v>
      </c>
      <c r="D662" s="247">
        <v>0</v>
      </c>
      <c r="E662" s="146">
        <v>0</v>
      </c>
      <c r="F662" s="146">
        <v>0</v>
      </c>
      <c r="G662" s="146">
        <v>0</v>
      </c>
      <c r="H662" s="146">
        <v>0</v>
      </c>
      <c r="I662" s="146">
        <v>0</v>
      </c>
      <c r="J662" s="146">
        <v>0</v>
      </c>
      <c r="K662" s="146">
        <v>0</v>
      </c>
      <c r="L662" s="146">
        <v>0</v>
      </c>
      <c r="M662" s="146">
        <v>0</v>
      </c>
      <c r="N662" s="146">
        <v>0</v>
      </c>
      <c r="O662" s="248">
        <v>0</v>
      </c>
      <c r="Q662" s="144">
        <v>0</v>
      </c>
      <c r="R662" s="247">
        <v>0</v>
      </c>
      <c r="S662" s="146">
        <v>0</v>
      </c>
      <c r="T662" s="146">
        <v>0</v>
      </c>
      <c r="U662" s="146">
        <v>0</v>
      </c>
      <c r="V662" s="146">
        <v>0</v>
      </c>
      <c r="W662" s="146">
        <v>0</v>
      </c>
      <c r="X662" s="146">
        <v>0</v>
      </c>
      <c r="Y662" s="146">
        <v>0</v>
      </c>
      <c r="Z662" s="146">
        <v>0</v>
      </c>
      <c r="AA662" s="146">
        <v>0</v>
      </c>
      <c r="AB662" s="146">
        <v>0</v>
      </c>
      <c r="AC662" s="248">
        <v>0</v>
      </c>
      <c r="AE662" s="144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145">
        <v>0</v>
      </c>
      <c r="AR662" s="10"/>
    </row>
    <row r="663" spans="1:44" x14ac:dyDescent="0.35">
      <c r="A663" s="171">
        <v>6</v>
      </c>
      <c r="B663" s="228">
        <v>4.1667000000000003E-2</v>
      </c>
      <c r="C663" s="144">
        <v>0</v>
      </c>
      <c r="D663" s="247">
        <v>0</v>
      </c>
      <c r="E663" s="146">
        <v>0</v>
      </c>
      <c r="F663" s="146">
        <v>0</v>
      </c>
      <c r="G663" s="146">
        <v>0</v>
      </c>
      <c r="H663" s="146">
        <v>0</v>
      </c>
      <c r="I663" s="146">
        <v>0</v>
      </c>
      <c r="J663" s="146">
        <v>0</v>
      </c>
      <c r="K663" s="146">
        <v>0</v>
      </c>
      <c r="L663" s="146">
        <v>0</v>
      </c>
      <c r="M663" s="146">
        <v>0</v>
      </c>
      <c r="N663" s="146">
        <v>0</v>
      </c>
      <c r="O663" s="248">
        <v>0</v>
      </c>
      <c r="Q663" s="144">
        <v>0</v>
      </c>
      <c r="R663" s="247">
        <v>0</v>
      </c>
      <c r="S663" s="146">
        <v>0</v>
      </c>
      <c r="T663" s="146">
        <v>0</v>
      </c>
      <c r="U663" s="146">
        <v>0</v>
      </c>
      <c r="V663" s="146">
        <v>0</v>
      </c>
      <c r="W663" s="146">
        <v>0</v>
      </c>
      <c r="X663" s="146">
        <v>0</v>
      </c>
      <c r="Y663" s="146">
        <v>0</v>
      </c>
      <c r="Z663" s="146">
        <v>0</v>
      </c>
      <c r="AA663" s="146">
        <v>0</v>
      </c>
      <c r="AB663" s="146">
        <v>0</v>
      </c>
      <c r="AC663" s="248">
        <v>0</v>
      </c>
      <c r="AE663" s="144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0</v>
      </c>
      <c r="AQ663" s="145">
        <v>0</v>
      </c>
      <c r="AR663" s="10"/>
    </row>
    <row r="664" spans="1:44" x14ac:dyDescent="0.35">
      <c r="A664" s="171">
        <v>6</v>
      </c>
      <c r="B664" s="228">
        <v>5.2082999999999997E-2</v>
      </c>
      <c r="C664" s="144">
        <v>0</v>
      </c>
      <c r="D664" s="247">
        <v>0</v>
      </c>
      <c r="E664" s="146">
        <v>0</v>
      </c>
      <c r="F664" s="146">
        <v>0</v>
      </c>
      <c r="G664" s="146">
        <v>0</v>
      </c>
      <c r="H664" s="146">
        <v>0</v>
      </c>
      <c r="I664" s="146">
        <v>0</v>
      </c>
      <c r="J664" s="146">
        <v>0</v>
      </c>
      <c r="K664" s="146">
        <v>0</v>
      </c>
      <c r="L664" s="146">
        <v>0</v>
      </c>
      <c r="M664" s="146">
        <v>0</v>
      </c>
      <c r="N664" s="146">
        <v>0</v>
      </c>
      <c r="O664" s="248">
        <v>0</v>
      </c>
      <c r="Q664" s="144">
        <v>0</v>
      </c>
      <c r="R664" s="247">
        <v>0</v>
      </c>
      <c r="S664" s="146">
        <v>0</v>
      </c>
      <c r="T664" s="146">
        <v>0</v>
      </c>
      <c r="U664" s="146">
        <v>0</v>
      </c>
      <c r="V664" s="146">
        <v>0</v>
      </c>
      <c r="W664" s="146">
        <v>0</v>
      </c>
      <c r="X664" s="146">
        <v>0</v>
      </c>
      <c r="Y664" s="146">
        <v>0</v>
      </c>
      <c r="Z664" s="146">
        <v>0</v>
      </c>
      <c r="AA664" s="146">
        <v>0</v>
      </c>
      <c r="AB664" s="146">
        <v>0</v>
      </c>
      <c r="AC664" s="248">
        <v>0</v>
      </c>
      <c r="AE664" s="144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145">
        <v>0</v>
      </c>
      <c r="AR664" s="10"/>
    </row>
    <row r="665" spans="1:44" x14ac:dyDescent="0.35">
      <c r="A665" s="171">
        <v>6</v>
      </c>
      <c r="B665" s="228">
        <v>6.25E-2</v>
      </c>
      <c r="C665" s="144">
        <v>0</v>
      </c>
      <c r="D665" s="247">
        <v>0</v>
      </c>
      <c r="E665" s="146">
        <v>0</v>
      </c>
      <c r="F665" s="146">
        <v>0</v>
      </c>
      <c r="G665" s="146">
        <v>0</v>
      </c>
      <c r="H665" s="146">
        <v>0</v>
      </c>
      <c r="I665" s="146">
        <v>0</v>
      </c>
      <c r="J665" s="146">
        <v>0</v>
      </c>
      <c r="K665" s="146">
        <v>0</v>
      </c>
      <c r="L665" s="146">
        <v>0</v>
      </c>
      <c r="M665" s="146">
        <v>0</v>
      </c>
      <c r="N665" s="146">
        <v>0</v>
      </c>
      <c r="O665" s="248">
        <v>0</v>
      </c>
      <c r="Q665" s="144">
        <v>0</v>
      </c>
      <c r="R665" s="247">
        <v>0</v>
      </c>
      <c r="S665" s="146">
        <v>0</v>
      </c>
      <c r="T665" s="146">
        <v>0</v>
      </c>
      <c r="U665" s="146">
        <v>0</v>
      </c>
      <c r="V665" s="146">
        <v>0</v>
      </c>
      <c r="W665" s="146">
        <v>0</v>
      </c>
      <c r="X665" s="146">
        <v>0</v>
      </c>
      <c r="Y665" s="146">
        <v>0</v>
      </c>
      <c r="Z665" s="146">
        <v>0</v>
      </c>
      <c r="AA665" s="146">
        <v>0</v>
      </c>
      <c r="AB665" s="146">
        <v>0</v>
      </c>
      <c r="AC665" s="248">
        <v>0</v>
      </c>
      <c r="AE665" s="144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8">
        <v>0</v>
      </c>
      <c r="AO665" s="8">
        <v>0</v>
      </c>
      <c r="AP665" s="8">
        <v>0</v>
      </c>
      <c r="AQ665" s="145">
        <v>0</v>
      </c>
      <c r="AR665" s="10"/>
    </row>
    <row r="666" spans="1:44" x14ac:dyDescent="0.35">
      <c r="A666" s="171">
        <v>6</v>
      </c>
      <c r="B666" s="228">
        <v>7.2916999999999996E-2</v>
      </c>
      <c r="C666" s="144">
        <v>0</v>
      </c>
      <c r="D666" s="247">
        <v>0</v>
      </c>
      <c r="E666" s="146">
        <v>0</v>
      </c>
      <c r="F666" s="146">
        <v>0</v>
      </c>
      <c r="G666" s="146">
        <v>0</v>
      </c>
      <c r="H666" s="146">
        <v>0</v>
      </c>
      <c r="I666" s="146">
        <v>0</v>
      </c>
      <c r="J666" s="146">
        <v>0</v>
      </c>
      <c r="K666" s="146">
        <v>0</v>
      </c>
      <c r="L666" s="146">
        <v>0</v>
      </c>
      <c r="M666" s="146">
        <v>0</v>
      </c>
      <c r="N666" s="146">
        <v>0</v>
      </c>
      <c r="O666" s="248">
        <v>0</v>
      </c>
      <c r="Q666" s="144">
        <v>0</v>
      </c>
      <c r="R666" s="247">
        <v>0</v>
      </c>
      <c r="S666" s="146">
        <v>0</v>
      </c>
      <c r="T666" s="146">
        <v>0</v>
      </c>
      <c r="U666" s="146">
        <v>0</v>
      </c>
      <c r="V666" s="146">
        <v>0</v>
      </c>
      <c r="W666" s="146">
        <v>0</v>
      </c>
      <c r="X666" s="146">
        <v>0</v>
      </c>
      <c r="Y666" s="146">
        <v>0</v>
      </c>
      <c r="Z666" s="146">
        <v>0</v>
      </c>
      <c r="AA666" s="146">
        <v>0</v>
      </c>
      <c r="AB666" s="146">
        <v>0</v>
      </c>
      <c r="AC666" s="248">
        <v>0</v>
      </c>
      <c r="AE666" s="144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8">
        <v>0</v>
      </c>
      <c r="AO666" s="8">
        <v>0</v>
      </c>
      <c r="AP666" s="8">
        <v>0</v>
      </c>
      <c r="AQ666" s="145">
        <v>0</v>
      </c>
      <c r="AR666" s="10"/>
    </row>
    <row r="667" spans="1:44" x14ac:dyDescent="0.35">
      <c r="A667" s="171">
        <v>6</v>
      </c>
      <c r="B667" s="228">
        <v>8.3333000000000004E-2</v>
      </c>
      <c r="C667" s="144">
        <v>0</v>
      </c>
      <c r="D667" s="247">
        <v>0</v>
      </c>
      <c r="E667" s="146">
        <v>0</v>
      </c>
      <c r="F667" s="146">
        <v>0</v>
      </c>
      <c r="G667" s="146">
        <v>0</v>
      </c>
      <c r="H667" s="146">
        <v>0</v>
      </c>
      <c r="I667" s="146">
        <v>0</v>
      </c>
      <c r="J667" s="146">
        <v>0</v>
      </c>
      <c r="K667" s="146">
        <v>0</v>
      </c>
      <c r="L667" s="146">
        <v>0</v>
      </c>
      <c r="M667" s="146">
        <v>0</v>
      </c>
      <c r="N667" s="146">
        <v>0</v>
      </c>
      <c r="O667" s="248">
        <v>0</v>
      </c>
      <c r="Q667" s="144">
        <v>0</v>
      </c>
      <c r="R667" s="247">
        <v>0</v>
      </c>
      <c r="S667" s="146">
        <v>0</v>
      </c>
      <c r="T667" s="146">
        <v>0</v>
      </c>
      <c r="U667" s="146">
        <v>0</v>
      </c>
      <c r="V667" s="146">
        <v>0</v>
      </c>
      <c r="W667" s="146">
        <v>0</v>
      </c>
      <c r="X667" s="146">
        <v>0</v>
      </c>
      <c r="Y667" s="146">
        <v>0</v>
      </c>
      <c r="Z667" s="146">
        <v>0</v>
      </c>
      <c r="AA667" s="146">
        <v>0</v>
      </c>
      <c r="AB667" s="146">
        <v>0</v>
      </c>
      <c r="AC667" s="248">
        <v>0</v>
      </c>
      <c r="AE667" s="144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8">
        <v>0</v>
      </c>
      <c r="AO667" s="8">
        <v>0</v>
      </c>
      <c r="AP667" s="8">
        <v>0</v>
      </c>
      <c r="AQ667" s="145">
        <v>0</v>
      </c>
      <c r="AR667" s="10"/>
    </row>
    <row r="668" spans="1:44" x14ac:dyDescent="0.35">
      <c r="A668" s="171">
        <v>6</v>
      </c>
      <c r="B668" s="228">
        <v>9.375E-2</v>
      </c>
      <c r="C668" s="144">
        <v>0</v>
      </c>
      <c r="D668" s="247">
        <v>0</v>
      </c>
      <c r="E668" s="146">
        <v>0</v>
      </c>
      <c r="F668" s="146">
        <v>0</v>
      </c>
      <c r="G668" s="146">
        <v>0</v>
      </c>
      <c r="H668" s="146">
        <v>0</v>
      </c>
      <c r="I668" s="146">
        <v>0</v>
      </c>
      <c r="J668" s="146">
        <v>0</v>
      </c>
      <c r="K668" s="146">
        <v>0</v>
      </c>
      <c r="L668" s="146">
        <v>0</v>
      </c>
      <c r="M668" s="146">
        <v>0</v>
      </c>
      <c r="N668" s="146">
        <v>0</v>
      </c>
      <c r="O668" s="248">
        <v>0</v>
      </c>
      <c r="Q668" s="144">
        <v>0</v>
      </c>
      <c r="R668" s="247">
        <v>0</v>
      </c>
      <c r="S668" s="146">
        <v>0</v>
      </c>
      <c r="T668" s="146">
        <v>0</v>
      </c>
      <c r="U668" s="146">
        <v>0</v>
      </c>
      <c r="V668" s="146">
        <v>0</v>
      </c>
      <c r="W668" s="146">
        <v>0</v>
      </c>
      <c r="X668" s="146">
        <v>0</v>
      </c>
      <c r="Y668" s="146">
        <v>0</v>
      </c>
      <c r="Z668" s="146">
        <v>0</v>
      </c>
      <c r="AA668" s="146">
        <v>0</v>
      </c>
      <c r="AB668" s="146">
        <v>0</v>
      </c>
      <c r="AC668" s="248">
        <v>0</v>
      </c>
      <c r="AE668" s="144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145">
        <v>0</v>
      </c>
      <c r="AR668" s="10"/>
    </row>
    <row r="669" spans="1:44" x14ac:dyDescent="0.35">
      <c r="A669" s="171">
        <v>6</v>
      </c>
      <c r="B669" s="228">
        <v>0.104167</v>
      </c>
      <c r="C669" s="144">
        <v>0</v>
      </c>
      <c r="D669" s="247">
        <v>0</v>
      </c>
      <c r="E669" s="146">
        <v>0</v>
      </c>
      <c r="F669" s="146">
        <v>0</v>
      </c>
      <c r="G669" s="146">
        <v>0</v>
      </c>
      <c r="H669" s="146">
        <v>0</v>
      </c>
      <c r="I669" s="146">
        <v>0</v>
      </c>
      <c r="J669" s="146">
        <v>0</v>
      </c>
      <c r="K669" s="146">
        <v>0</v>
      </c>
      <c r="L669" s="146">
        <v>0</v>
      </c>
      <c r="M669" s="146">
        <v>0</v>
      </c>
      <c r="N669" s="146">
        <v>0</v>
      </c>
      <c r="O669" s="248">
        <v>0</v>
      </c>
      <c r="Q669" s="144">
        <v>0</v>
      </c>
      <c r="R669" s="247">
        <v>0</v>
      </c>
      <c r="S669" s="146">
        <v>0</v>
      </c>
      <c r="T669" s="146">
        <v>0</v>
      </c>
      <c r="U669" s="146">
        <v>0</v>
      </c>
      <c r="V669" s="146">
        <v>0</v>
      </c>
      <c r="W669" s="146">
        <v>0</v>
      </c>
      <c r="X669" s="146">
        <v>0</v>
      </c>
      <c r="Y669" s="146">
        <v>0</v>
      </c>
      <c r="Z669" s="146">
        <v>0</v>
      </c>
      <c r="AA669" s="146">
        <v>0</v>
      </c>
      <c r="AB669" s="146">
        <v>0</v>
      </c>
      <c r="AC669" s="248">
        <v>0</v>
      </c>
      <c r="AE669" s="144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0</v>
      </c>
      <c r="AP669" s="8">
        <v>0</v>
      </c>
      <c r="AQ669" s="145">
        <v>0</v>
      </c>
      <c r="AR669" s="10"/>
    </row>
    <row r="670" spans="1:44" x14ac:dyDescent="0.35">
      <c r="A670" s="171">
        <v>6</v>
      </c>
      <c r="B670" s="228">
        <v>0.114583</v>
      </c>
      <c r="C670" s="144">
        <v>0</v>
      </c>
      <c r="D670" s="247">
        <v>0</v>
      </c>
      <c r="E670" s="146">
        <v>0</v>
      </c>
      <c r="F670" s="146">
        <v>0</v>
      </c>
      <c r="G670" s="146">
        <v>0</v>
      </c>
      <c r="H670" s="146">
        <v>0</v>
      </c>
      <c r="I670" s="146">
        <v>0</v>
      </c>
      <c r="J670" s="146">
        <v>0</v>
      </c>
      <c r="K670" s="146">
        <v>0</v>
      </c>
      <c r="L670" s="146">
        <v>0</v>
      </c>
      <c r="M670" s="146">
        <v>0</v>
      </c>
      <c r="N670" s="146">
        <v>0</v>
      </c>
      <c r="O670" s="248">
        <v>0</v>
      </c>
      <c r="Q670" s="144">
        <v>0</v>
      </c>
      <c r="R670" s="247">
        <v>0</v>
      </c>
      <c r="S670" s="146">
        <v>0</v>
      </c>
      <c r="T670" s="146">
        <v>0</v>
      </c>
      <c r="U670" s="146">
        <v>0</v>
      </c>
      <c r="V670" s="146">
        <v>0</v>
      </c>
      <c r="W670" s="146">
        <v>0</v>
      </c>
      <c r="X670" s="146">
        <v>0</v>
      </c>
      <c r="Y670" s="146">
        <v>0</v>
      </c>
      <c r="Z670" s="146">
        <v>0</v>
      </c>
      <c r="AA670" s="146">
        <v>0</v>
      </c>
      <c r="AB670" s="146">
        <v>0</v>
      </c>
      <c r="AC670" s="248">
        <v>0</v>
      </c>
      <c r="AE670" s="144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145">
        <v>0</v>
      </c>
      <c r="AR670" s="10"/>
    </row>
    <row r="671" spans="1:44" x14ac:dyDescent="0.35">
      <c r="A671" s="171">
        <v>6</v>
      </c>
      <c r="B671" s="228">
        <v>0.125</v>
      </c>
      <c r="C671" s="144">
        <v>0</v>
      </c>
      <c r="D671" s="247">
        <v>0</v>
      </c>
      <c r="E671" s="146">
        <v>0</v>
      </c>
      <c r="F671" s="146">
        <v>0</v>
      </c>
      <c r="G671" s="146">
        <v>0</v>
      </c>
      <c r="H671" s="146">
        <v>0</v>
      </c>
      <c r="I671" s="146">
        <v>0</v>
      </c>
      <c r="J671" s="146">
        <v>0</v>
      </c>
      <c r="K671" s="146">
        <v>0</v>
      </c>
      <c r="L671" s="146">
        <v>0</v>
      </c>
      <c r="M671" s="146">
        <v>0</v>
      </c>
      <c r="N671" s="146">
        <v>0</v>
      </c>
      <c r="O671" s="248">
        <v>0</v>
      </c>
      <c r="Q671" s="144">
        <v>0</v>
      </c>
      <c r="R671" s="247">
        <v>0</v>
      </c>
      <c r="S671" s="146">
        <v>0</v>
      </c>
      <c r="T671" s="146">
        <v>0</v>
      </c>
      <c r="U671" s="146">
        <v>0</v>
      </c>
      <c r="V671" s="146">
        <v>0</v>
      </c>
      <c r="W671" s="146">
        <v>0</v>
      </c>
      <c r="X671" s="146">
        <v>0</v>
      </c>
      <c r="Y671" s="146">
        <v>0</v>
      </c>
      <c r="Z671" s="146">
        <v>0</v>
      </c>
      <c r="AA671" s="146">
        <v>0</v>
      </c>
      <c r="AB671" s="146">
        <v>0</v>
      </c>
      <c r="AC671" s="248">
        <v>0</v>
      </c>
      <c r="AE671" s="144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145">
        <v>0</v>
      </c>
      <c r="AR671" s="10"/>
    </row>
    <row r="672" spans="1:44" x14ac:dyDescent="0.35">
      <c r="A672" s="171">
        <v>6</v>
      </c>
      <c r="B672" s="228">
        <v>0.13541700000000001</v>
      </c>
      <c r="C672" s="144">
        <v>0</v>
      </c>
      <c r="D672" s="247">
        <v>0</v>
      </c>
      <c r="E672" s="146">
        <v>0</v>
      </c>
      <c r="F672" s="146">
        <v>0</v>
      </c>
      <c r="G672" s="146">
        <v>0</v>
      </c>
      <c r="H672" s="146">
        <v>0</v>
      </c>
      <c r="I672" s="146">
        <v>0</v>
      </c>
      <c r="J672" s="146">
        <v>0</v>
      </c>
      <c r="K672" s="146">
        <v>0</v>
      </c>
      <c r="L672" s="146">
        <v>0</v>
      </c>
      <c r="M672" s="146">
        <v>0</v>
      </c>
      <c r="N672" s="146">
        <v>0</v>
      </c>
      <c r="O672" s="248">
        <v>0</v>
      </c>
      <c r="Q672" s="144">
        <v>0</v>
      </c>
      <c r="R672" s="247">
        <v>0</v>
      </c>
      <c r="S672" s="146">
        <v>0</v>
      </c>
      <c r="T672" s="146">
        <v>0</v>
      </c>
      <c r="U672" s="146">
        <v>0</v>
      </c>
      <c r="V672" s="146">
        <v>0</v>
      </c>
      <c r="W672" s="146">
        <v>0</v>
      </c>
      <c r="X672" s="146">
        <v>0</v>
      </c>
      <c r="Y672" s="146">
        <v>0</v>
      </c>
      <c r="Z672" s="146">
        <v>0</v>
      </c>
      <c r="AA672" s="146">
        <v>0</v>
      </c>
      <c r="AB672" s="146">
        <v>0</v>
      </c>
      <c r="AC672" s="248">
        <v>0</v>
      </c>
      <c r="AE672" s="144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8">
        <v>0</v>
      </c>
      <c r="AO672" s="8">
        <v>0</v>
      </c>
      <c r="AP672" s="8">
        <v>0</v>
      </c>
      <c r="AQ672" s="145">
        <v>0</v>
      </c>
      <c r="AR672" s="10"/>
    </row>
    <row r="673" spans="1:44" x14ac:dyDescent="0.35">
      <c r="A673" s="171">
        <v>6</v>
      </c>
      <c r="B673" s="228">
        <v>0.14583299999999999</v>
      </c>
      <c r="C673" s="144">
        <v>0</v>
      </c>
      <c r="D673" s="247">
        <v>0</v>
      </c>
      <c r="E673" s="146">
        <v>0</v>
      </c>
      <c r="F673" s="146">
        <v>0</v>
      </c>
      <c r="G673" s="146">
        <v>0</v>
      </c>
      <c r="H673" s="146">
        <v>0</v>
      </c>
      <c r="I673" s="146">
        <v>0</v>
      </c>
      <c r="J673" s="146">
        <v>0</v>
      </c>
      <c r="K673" s="146">
        <v>0</v>
      </c>
      <c r="L673" s="146">
        <v>0</v>
      </c>
      <c r="M673" s="146">
        <v>0</v>
      </c>
      <c r="N673" s="146">
        <v>0</v>
      </c>
      <c r="O673" s="248">
        <v>0</v>
      </c>
      <c r="Q673" s="144">
        <v>0</v>
      </c>
      <c r="R673" s="247">
        <v>0</v>
      </c>
      <c r="S673" s="146">
        <v>0</v>
      </c>
      <c r="T673" s="146">
        <v>0</v>
      </c>
      <c r="U673" s="146">
        <v>0</v>
      </c>
      <c r="V673" s="146">
        <v>0</v>
      </c>
      <c r="W673" s="146">
        <v>0</v>
      </c>
      <c r="X673" s="146">
        <v>0</v>
      </c>
      <c r="Y673" s="146">
        <v>0</v>
      </c>
      <c r="Z673" s="146">
        <v>0</v>
      </c>
      <c r="AA673" s="146">
        <v>0</v>
      </c>
      <c r="AB673" s="146">
        <v>0</v>
      </c>
      <c r="AC673" s="248">
        <v>0</v>
      </c>
      <c r="AE673" s="144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145">
        <v>0</v>
      </c>
      <c r="AR673" s="10"/>
    </row>
    <row r="674" spans="1:44" x14ac:dyDescent="0.35">
      <c r="A674" s="171">
        <v>6</v>
      </c>
      <c r="B674" s="228">
        <v>0.15625</v>
      </c>
      <c r="C674" s="144">
        <v>0</v>
      </c>
      <c r="D674" s="247">
        <v>0</v>
      </c>
      <c r="E674" s="146">
        <v>0</v>
      </c>
      <c r="F674" s="146">
        <v>0</v>
      </c>
      <c r="G674" s="146">
        <v>0</v>
      </c>
      <c r="H674" s="146">
        <v>0</v>
      </c>
      <c r="I674" s="146">
        <v>0</v>
      </c>
      <c r="J674" s="146">
        <v>0</v>
      </c>
      <c r="K674" s="146">
        <v>0</v>
      </c>
      <c r="L674" s="146">
        <v>0</v>
      </c>
      <c r="M674" s="146">
        <v>0</v>
      </c>
      <c r="N674" s="146">
        <v>0</v>
      </c>
      <c r="O674" s="248">
        <v>0</v>
      </c>
      <c r="Q674" s="144">
        <v>0</v>
      </c>
      <c r="R674" s="247">
        <v>0</v>
      </c>
      <c r="S674" s="146">
        <v>0</v>
      </c>
      <c r="T674" s="146">
        <v>0</v>
      </c>
      <c r="U674" s="146">
        <v>0</v>
      </c>
      <c r="V674" s="146">
        <v>0</v>
      </c>
      <c r="W674" s="146">
        <v>0</v>
      </c>
      <c r="X674" s="146">
        <v>0</v>
      </c>
      <c r="Y674" s="146">
        <v>0</v>
      </c>
      <c r="Z674" s="146">
        <v>0</v>
      </c>
      <c r="AA674" s="146">
        <v>0</v>
      </c>
      <c r="AB674" s="146">
        <v>0</v>
      </c>
      <c r="AC674" s="248">
        <v>0</v>
      </c>
      <c r="AE674" s="144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0</v>
      </c>
      <c r="AP674" s="8">
        <v>0</v>
      </c>
      <c r="AQ674" s="145">
        <v>0</v>
      </c>
      <c r="AR674" s="10"/>
    </row>
    <row r="675" spans="1:44" x14ac:dyDescent="0.35">
      <c r="A675" s="171">
        <v>6</v>
      </c>
      <c r="B675" s="228">
        <v>0.16666700000000001</v>
      </c>
      <c r="C675" s="144">
        <v>0</v>
      </c>
      <c r="D675" s="247">
        <v>0</v>
      </c>
      <c r="E675" s="146">
        <v>0</v>
      </c>
      <c r="F675" s="146">
        <v>0</v>
      </c>
      <c r="G675" s="146">
        <v>0</v>
      </c>
      <c r="H675" s="146">
        <v>0</v>
      </c>
      <c r="I675" s="146">
        <v>0</v>
      </c>
      <c r="J675" s="146">
        <v>0</v>
      </c>
      <c r="K675" s="146">
        <v>0</v>
      </c>
      <c r="L675" s="146">
        <v>0</v>
      </c>
      <c r="M675" s="146">
        <v>0</v>
      </c>
      <c r="N675" s="146">
        <v>0</v>
      </c>
      <c r="O675" s="248">
        <v>0</v>
      </c>
      <c r="Q675" s="144">
        <v>0</v>
      </c>
      <c r="R675" s="247">
        <v>0</v>
      </c>
      <c r="S675" s="146">
        <v>0</v>
      </c>
      <c r="T675" s="146">
        <v>0</v>
      </c>
      <c r="U675" s="146">
        <v>0</v>
      </c>
      <c r="V675" s="146">
        <v>0</v>
      </c>
      <c r="W675" s="146">
        <v>0</v>
      </c>
      <c r="X675" s="146">
        <v>0</v>
      </c>
      <c r="Y675" s="146">
        <v>0</v>
      </c>
      <c r="Z675" s="146">
        <v>0</v>
      </c>
      <c r="AA675" s="146">
        <v>0</v>
      </c>
      <c r="AB675" s="146">
        <v>0</v>
      </c>
      <c r="AC675" s="248">
        <v>0</v>
      </c>
      <c r="AE675" s="144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8">
        <v>0</v>
      </c>
      <c r="AO675" s="8">
        <v>0</v>
      </c>
      <c r="AP675" s="8">
        <v>0</v>
      </c>
      <c r="AQ675" s="145">
        <v>0</v>
      </c>
      <c r="AR675" s="10"/>
    </row>
    <row r="676" spans="1:44" x14ac:dyDescent="0.35">
      <c r="A676" s="171">
        <v>6</v>
      </c>
      <c r="B676" s="228">
        <v>0.17708299999999999</v>
      </c>
      <c r="C676" s="144">
        <v>0</v>
      </c>
      <c r="D676" s="247">
        <v>0</v>
      </c>
      <c r="E676" s="146">
        <v>0</v>
      </c>
      <c r="F676" s="146">
        <v>0</v>
      </c>
      <c r="G676" s="146">
        <v>0</v>
      </c>
      <c r="H676" s="146">
        <v>0</v>
      </c>
      <c r="I676" s="146">
        <v>0</v>
      </c>
      <c r="J676" s="146">
        <v>0</v>
      </c>
      <c r="K676" s="146">
        <v>0</v>
      </c>
      <c r="L676" s="146">
        <v>0</v>
      </c>
      <c r="M676" s="146">
        <v>0</v>
      </c>
      <c r="N676" s="146">
        <v>0</v>
      </c>
      <c r="O676" s="248">
        <v>0</v>
      </c>
      <c r="Q676" s="144">
        <v>0</v>
      </c>
      <c r="R676" s="247">
        <v>0</v>
      </c>
      <c r="S676" s="146">
        <v>0</v>
      </c>
      <c r="T676" s="146">
        <v>0</v>
      </c>
      <c r="U676" s="146">
        <v>0</v>
      </c>
      <c r="V676" s="146">
        <v>0</v>
      </c>
      <c r="W676" s="146">
        <v>0</v>
      </c>
      <c r="X676" s="146">
        <v>0</v>
      </c>
      <c r="Y676" s="146">
        <v>0</v>
      </c>
      <c r="Z676" s="146">
        <v>0</v>
      </c>
      <c r="AA676" s="146">
        <v>0</v>
      </c>
      <c r="AB676" s="146">
        <v>0</v>
      </c>
      <c r="AC676" s="248">
        <v>0</v>
      </c>
      <c r="AE676" s="144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0</v>
      </c>
      <c r="AP676" s="8">
        <v>0</v>
      </c>
      <c r="AQ676" s="145">
        <v>0</v>
      </c>
      <c r="AR676" s="10"/>
    </row>
    <row r="677" spans="1:44" x14ac:dyDescent="0.35">
      <c r="A677" s="171">
        <v>6</v>
      </c>
      <c r="B677" s="228">
        <v>0.1875</v>
      </c>
      <c r="C677" s="144">
        <v>0</v>
      </c>
      <c r="D677" s="247">
        <v>0</v>
      </c>
      <c r="E677" s="146">
        <v>0</v>
      </c>
      <c r="F677" s="146">
        <v>0</v>
      </c>
      <c r="G677" s="146">
        <v>0</v>
      </c>
      <c r="H677" s="146">
        <v>0</v>
      </c>
      <c r="I677" s="146">
        <v>0</v>
      </c>
      <c r="J677" s="146">
        <v>0</v>
      </c>
      <c r="K677" s="146">
        <v>0</v>
      </c>
      <c r="L677" s="146">
        <v>0</v>
      </c>
      <c r="M677" s="146">
        <v>0</v>
      </c>
      <c r="N677" s="146">
        <v>0</v>
      </c>
      <c r="O677" s="248">
        <v>0</v>
      </c>
      <c r="Q677" s="144">
        <v>0</v>
      </c>
      <c r="R677" s="247">
        <v>0</v>
      </c>
      <c r="S677" s="146">
        <v>0</v>
      </c>
      <c r="T677" s="146">
        <v>0</v>
      </c>
      <c r="U677" s="146">
        <v>0</v>
      </c>
      <c r="V677" s="146">
        <v>0</v>
      </c>
      <c r="W677" s="146">
        <v>0</v>
      </c>
      <c r="X677" s="146">
        <v>0</v>
      </c>
      <c r="Y677" s="146">
        <v>0</v>
      </c>
      <c r="Z677" s="146">
        <v>0</v>
      </c>
      <c r="AA677" s="146">
        <v>0</v>
      </c>
      <c r="AB677" s="146">
        <v>0</v>
      </c>
      <c r="AC677" s="248">
        <v>0</v>
      </c>
      <c r="AE677" s="144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8">
        <v>0</v>
      </c>
      <c r="AO677" s="8">
        <v>0</v>
      </c>
      <c r="AP677" s="8">
        <v>0</v>
      </c>
      <c r="AQ677" s="145">
        <v>0</v>
      </c>
      <c r="AR677" s="10"/>
    </row>
    <row r="678" spans="1:44" x14ac:dyDescent="0.35">
      <c r="A678" s="171">
        <v>6</v>
      </c>
      <c r="B678" s="228">
        <v>0.19791700000000001</v>
      </c>
      <c r="C678" s="144">
        <v>0</v>
      </c>
      <c r="D678" s="247">
        <v>0</v>
      </c>
      <c r="E678" s="146">
        <v>0</v>
      </c>
      <c r="F678" s="146">
        <v>0</v>
      </c>
      <c r="G678" s="146">
        <v>0</v>
      </c>
      <c r="H678" s="146">
        <v>0</v>
      </c>
      <c r="I678" s="146">
        <v>0</v>
      </c>
      <c r="J678" s="146">
        <v>0</v>
      </c>
      <c r="K678" s="146">
        <v>0</v>
      </c>
      <c r="L678" s="146">
        <v>0</v>
      </c>
      <c r="M678" s="146">
        <v>0</v>
      </c>
      <c r="N678" s="146">
        <v>0</v>
      </c>
      <c r="O678" s="248">
        <v>0</v>
      </c>
      <c r="Q678" s="144">
        <v>0</v>
      </c>
      <c r="R678" s="247">
        <v>0</v>
      </c>
      <c r="S678" s="146">
        <v>0</v>
      </c>
      <c r="T678" s="146">
        <v>0</v>
      </c>
      <c r="U678" s="146">
        <v>0</v>
      </c>
      <c r="V678" s="146">
        <v>0</v>
      </c>
      <c r="W678" s="146">
        <v>0</v>
      </c>
      <c r="X678" s="146">
        <v>0</v>
      </c>
      <c r="Y678" s="146">
        <v>0</v>
      </c>
      <c r="Z678" s="146">
        <v>0</v>
      </c>
      <c r="AA678" s="146">
        <v>0</v>
      </c>
      <c r="AB678" s="146">
        <v>0</v>
      </c>
      <c r="AC678" s="248">
        <v>0</v>
      </c>
      <c r="AE678" s="144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8">
        <v>0</v>
      </c>
      <c r="AO678" s="8">
        <v>0</v>
      </c>
      <c r="AP678" s="8">
        <v>0</v>
      </c>
      <c r="AQ678" s="145">
        <v>0</v>
      </c>
      <c r="AR678" s="10"/>
    </row>
    <row r="679" spans="1:44" x14ac:dyDescent="0.35">
      <c r="A679" s="171">
        <v>6</v>
      </c>
      <c r="B679" s="228">
        <v>0.20833299999999999</v>
      </c>
      <c r="C679" s="144">
        <v>0</v>
      </c>
      <c r="D679" s="247">
        <v>0</v>
      </c>
      <c r="E679" s="146">
        <v>0</v>
      </c>
      <c r="F679" s="146">
        <v>0</v>
      </c>
      <c r="G679" s="146">
        <v>0</v>
      </c>
      <c r="H679" s="146">
        <v>0</v>
      </c>
      <c r="I679" s="146">
        <v>0</v>
      </c>
      <c r="J679" s="146">
        <v>0</v>
      </c>
      <c r="K679" s="146">
        <v>0</v>
      </c>
      <c r="L679" s="146">
        <v>0</v>
      </c>
      <c r="M679" s="146">
        <v>0</v>
      </c>
      <c r="N679" s="146">
        <v>0</v>
      </c>
      <c r="O679" s="248">
        <v>0</v>
      </c>
      <c r="Q679" s="144">
        <v>0</v>
      </c>
      <c r="R679" s="247">
        <v>0</v>
      </c>
      <c r="S679" s="146">
        <v>0</v>
      </c>
      <c r="T679" s="146">
        <v>0</v>
      </c>
      <c r="U679" s="146">
        <v>0</v>
      </c>
      <c r="V679" s="146">
        <v>0</v>
      </c>
      <c r="W679" s="146">
        <v>0</v>
      </c>
      <c r="X679" s="146">
        <v>0</v>
      </c>
      <c r="Y679" s="146">
        <v>0</v>
      </c>
      <c r="Z679" s="146">
        <v>0</v>
      </c>
      <c r="AA679" s="146">
        <v>0</v>
      </c>
      <c r="AB679" s="146">
        <v>0</v>
      </c>
      <c r="AC679" s="248">
        <v>0</v>
      </c>
      <c r="AE679" s="144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</v>
      </c>
      <c r="AQ679" s="145">
        <v>0</v>
      </c>
      <c r="AR679" s="10"/>
    </row>
    <row r="680" spans="1:44" x14ac:dyDescent="0.35">
      <c r="A680" s="171">
        <v>6</v>
      </c>
      <c r="B680" s="228">
        <v>0.21875</v>
      </c>
      <c r="C680" s="144">
        <v>0</v>
      </c>
      <c r="D680" s="247">
        <v>0</v>
      </c>
      <c r="E680" s="146">
        <v>0</v>
      </c>
      <c r="F680" s="146">
        <v>0</v>
      </c>
      <c r="G680" s="146">
        <v>0</v>
      </c>
      <c r="H680" s="146">
        <v>0</v>
      </c>
      <c r="I680" s="146">
        <v>0</v>
      </c>
      <c r="J680" s="146">
        <v>0</v>
      </c>
      <c r="K680" s="146">
        <v>0</v>
      </c>
      <c r="L680" s="146">
        <v>0</v>
      </c>
      <c r="M680" s="146">
        <v>0</v>
      </c>
      <c r="N680" s="146">
        <v>0</v>
      </c>
      <c r="O680" s="248">
        <v>0</v>
      </c>
      <c r="Q680" s="144">
        <v>0</v>
      </c>
      <c r="R680" s="247">
        <v>0</v>
      </c>
      <c r="S680" s="146">
        <v>0</v>
      </c>
      <c r="T680" s="146">
        <v>0</v>
      </c>
      <c r="U680" s="146">
        <v>0</v>
      </c>
      <c r="V680" s="146">
        <v>0</v>
      </c>
      <c r="W680" s="146">
        <v>0</v>
      </c>
      <c r="X680" s="146">
        <v>0</v>
      </c>
      <c r="Y680" s="146">
        <v>0</v>
      </c>
      <c r="Z680" s="146">
        <v>0</v>
      </c>
      <c r="AA680" s="146">
        <v>0</v>
      </c>
      <c r="AB680" s="146">
        <v>0</v>
      </c>
      <c r="AC680" s="248">
        <v>0</v>
      </c>
      <c r="AE680" s="144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145">
        <v>0</v>
      </c>
      <c r="AR680" s="10"/>
    </row>
    <row r="681" spans="1:44" x14ac:dyDescent="0.35">
      <c r="A681" s="171">
        <v>6</v>
      </c>
      <c r="B681" s="228">
        <v>0.22916700000000001</v>
      </c>
      <c r="C681" s="144">
        <v>0</v>
      </c>
      <c r="D681" s="247">
        <v>0</v>
      </c>
      <c r="E681" s="146">
        <v>0</v>
      </c>
      <c r="F681" s="146">
        <v>0</v>
      </c>
      <c r="G681" s="146">
        <v>0</v>
      </c>
      <c r="H681" s="146">
        <v>0</v>
      </c>
      <c r="I681" s="146">
        <v>0</v>
      </c>
      <c r="J681" s="146">
        <v>0</v>
      </c>
      <c r="K681" s="146">
        <v>0</v>
      </c>
      <c r="L681" s="146">
        <v>0</v>
      </c>
      <c r="M681" s="146">
        <v>0</v>
      </c>
      <c r="N681" s="146">
        <v>0</v>
      </c>
      <c r="O681" s="248">
        <v>0</v>
      </c>
      <c r="Q681" s="144">
        <v>0</v>
      </c>
      <c r="R681" s="247">
        <v>0</v>
      </c>
      <c r="S681" s="146">
        <v>0</v>
      </c>
      <c r="T681" s="146">
        <v>0</v>
      </c>
      <c r="U681" s="146">
        <v>0</v>
      </c>
      <c r="V681" s="146">
        <v>0</v>
      </c>
      <c r="W681" s="146">
        <v>0</v>
      </c>
      <c r="X681" s="146">
        <v>0</v>
      </c>
      <c r="Y681" s="146">
        <v>0</v>
      </c>
      <c r="Z681" s="146">
        <v>0</v>
      </c>
      <c r="AA681" s="146">
        <v>0</v>
      </c>
      <c r="AB681" s="146">
        <v>0</v>
      </c>
      <c r="AC681" s="248">
        <v>0</v>
      </c>
      <c r="AE681" s="144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145">
        <v>0</v>
      </c>
      <c r="AR681" s="10"/>
    </row>
    <row r="682" spans="1:44" x14ac:dyDescent="0.35">
      <c r="A682" s="171">
        <v>6</v>
      </c>
      <c r="B682" s="228">
        <v>0.23958299999999999</v>
      </c>
      <c r="C682" s="144">
        <v>0</v>
      </c>
      <c r="D682" s="247">
        <v>0</v>
      </c>
      <c r="E682" s="146">
        <v>0</v>
      </c>
      <c r="F682" s="146">
        <v>0</v>
      </c>
      <c r="G682" s="146">
        <v>0</v>
      </c>
      <c r="H682" s="146">
        <v>0</v>
      </c>
      <c r="I682" s="146">
        <v>0</v>
      </c>
      <c r="J682" s="146">
        <v>0</v>
      </c>
      <c r="K682" s="146">
        <v>0</v>
      </c>
      <c r="L682" s="146">
        <v>0</v>
      </c>
      <c r="M682" s="146">
        <v>0</v>
      </c>
      <c r="N682" s="146">
        <v>0</v>
      </c>
      <c r="O682" s="248">
        <v>0</v>
      </c>
      <c r="Q682" s="144">
        <v>0</v>
      </c>
      <c r="R682" s="247">
        <v>0</v>
      </c>
      <c r="S682" s="146">
        <v>0</v>
      </c>
      <c r="T682" s="146">
        <v>0</v>
      </c>
      <c r="U682" s="146">
        <v>0</v>
      </c>
      <c r="V682" s="146">
        <v>0</v>
      </c>
      <c r="W682" s="146">
        <v>0</v>
      </c>
      <c r="X682" s="146">
        <v>0</v>
      </c>
      <c r="Y682" s="146">
        <v>0</v>
      </c>
      <c r="Z682" s="146">
        <v>0</v>
      </c>
      <c r="AA682" s="146">
        <v>0</v>
      </c>
      <c r="AB682" s="146">
        <v>0</v>
      </c>
      <c r="AC682" s="248">
        <v>0</v>
      </c>
      <c r="AE682" s="144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8">
        <v>0</v>
      </c>
      <c r="AO682" s="8">
        <v>0</v>
      </c>
      <c r="AP682" s="8">
        <v>0</v>
      </c>
      <c r="AQ682" s="145">
        <v>0</v>
      </c>
      <c r="AR682" s="10"/>
    </row>
    <row r="683" spans="1:44" x14ac:dyDescent="0.35">
      <c r="A683" s="171">
        <v>6</v>
      </c>
      <c r="B683" s="228">
        <v>0.25</v>
      </c>
      <c r="C683" s="144">
        <v>0</v>
      </c>
      <c r="D683" s="247">
        <v>0</v>
      </c>
      <c r="E683" s="146">
        <v>0</v>
      </c>
      <c r="F683" s="146">
        <v>0</v>
      </c>
      <c r="G683" s="146">
        <v>0</v>
      </c>
      <c r="H683" s="146">
        <v>0</v>
      </c>
      <c r="I683" s="146">
        <v>0</v>
      </c>
      <c r="J683" s="146">
        <v>0</v>
      </c>
      <c r="K683" s="146">
        <v>0</v>
      </c>
      <c r="L683" s="146">
        <v>0</v>
      </c>
      <c r="M683" s="146">
        <v>0</v>
      </c>
      <c r="N683" s="146">
        <v>0</v>
      </c>
      <c r="O683" s="248">
        <v>0</v>
      </c>
      <c r="Q683" s="144">
        <v>0</v>
      </c>
      <c r="R683" s="247">
        <v>0</v>
      </c>
      <c r="S683" s="146">
        <v>0</v>
      </c>
      <c r="T683" s="146">
        <v>0</v>
      </c>
      <c r="U683" s="146">
        <v>0</v>
      </c>
      <c r="V683" s="146">
        <v>0</v>
      </c>
      <c r="W683" s="146">
        <v>0</v>
      </c>
      <c r="X683" s="146">
        <v>0</v>
      </c>
      <c r="Y683" s="146">
        <v>0</v>
      </c>
      <c r="Z683" s="146">
        <v>0</v>
      </c>
      <c r="AA683" s="146">
        <v>0</v>
      </c>
      <c r="AB683" s="146">
        <v>0</v>
      </c>
      <c r="AC683" s="248">
        <v>0</v>
      </c>
      <c r="AE683" s="144">
        <v>0</v>
      </c>
      <c r="AF683" s="146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8">
        <v>0</v>
      </c>
      <c r="AO683" s="8">
        <v>0</v>
      </c>
      <c r="AP683" s="8">
        <v>0</v>
      </c>
      <c r="AQ683" s="145">
        <v>0</v>
      </c>
      <c r="AR683" s="10"/>
    </row>
    <row r="684" spans="1:44" x14ac:dyDescent="0.35">
      <c r="A684" s="171">
        <v>6</v>
      </c>
      <c r="B684" s="228">
        <v>0.26041700000000001</v>
      </c>
      <c r="C684" s="144">
        <v>0</v>
      </c>
      <c r="D684" s="247">
        <v>0</v>
      </c>
      <c r="E684" s="146">
        <v>0</v>
      </c>
      <c r="F684" s="146">
        <v>0</v>
      </c>
      <c r="G684" s="146">
        <v>0</v>
      </c>
      <c r="H684" s="146">
        <v>0</v>
      </c>
      <c r="I684" s="146">
        <v>0</v>
      </c>
      <c r="J684" s="146">
        <v>0</v>
      </c>
      <c r="K684" s="146">
        <v>0</v>
      </c>
      <c r="L684" s="146">
        <v>0</v>
      </c>
      <c r="M684" s="146">
        <v>0</v>
      </c>
      <c r="N684" s="146">
        <v>0</v>
      </c>
      <c r="O684" s="248">
        <v>0</v>
      </c>
      <c r="Q684" s="144">
        <v>0</v>
      </c>
      <c r="R684" s="247">
        <v>0</v>
      </c>
      <c r="S684" s="146">
        <v>0</v>
      </c>
      <c r="T684" s="146">
        <v>0</v>
      </c>
      <c r="U684" s="146">
        <v>0</v>
      </c>
      <c r="V684" s="146">
        <v>0</v>
      </c>
      <c r="W684" s="146">
        <v>0</v>
      </c>
      <c r="X684" s="146">
        <v>0</v>
      </c>
      <c r="Y684" s="146">
        <v>0</v>
      </c>
      <c r="Z684" s="146">
        <v>0</v>
      </c>
      <c r="AA684" s="146">
        <v>0</v>
      </c>
      <c r="AB684" s="146">
        <v>0</v>
      </c>
      <c r="AC684" s="248">
        <v>0</v>
      </c>
      <c r="AE684" s="144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8">
        <v>0</v>
      </c>
      <c r="AO684" s="8">
        <v>0</v>
      </c>
      <c r="AP684" s="8">
        <v>0</v>
      </c>
      <c r="AQ684" s="145">
        <v>0</v>
      </c>
      <c r="AR684" s="10"/>
    </row>
    <row r="685" spans="1:44" x14ac:dyDescent="0.35">
      <c r="A685" s="171">
        <v>6</v>
      </c>
      <c r="B685" s="228">
        <v>0.27083299999999999</v>
      </c>
      <c r="C685" s="144">
        <v>0</v>
      </c>
      <c r="D685" s="247">
        <v>0</v>
      </c>
      <c r="E685" s="146">
        <v>0</v>
      </c>
      <c r="F685" s="146">
        <v>0</v>
      </c>
      <c r="G685" s="146">
        <v>0</v>
      </c>
      <c r="H685" s="146">
        <v>0</v>
      </c>
      <c r="I685" s="146">
        <v>0</v>
      </c>
      <c r="J685" s="146">
        <v>0</v>
      </c>
      <c r="K685" s="146">
        <v>0</v>
      </c>
      <c r="L685" s="146">
        <v>0</v>
      </c>
      <c r="M685" s="146">
        <v>0</v>
      </c>
      <c r="N685" s="146">
        <v>0</v>
      </c>
      <c r="O685" s="248">
        <v>0</v>
      </c>
      <c r="Q685" s="144">
        <v>0</v>
      </c>
      <c r="R685" s="247">
        <v>0</v>
      </c>
      <c r="S685" s="146">
        <v>0</v>
      </c>
      <c r="T685" s="146">
        <v>0</v>
      </c>
      <c r="U685" s="146">
        <v>0</v>
      </c>
      <c r="V685" s="146">
        <v>0</v>
      </c>
      <c r="W685" s="146">
        <v>0</v>
      </c>
      <c r="X685" s="146">
        <v>0</v>
      </c>
      <c r="Y685" s="146">
        <v>0</v>
      </c>
      <c r="Z685" s="146">
        <v>0</v>
      </c>
      <c r="AA685" s="146">
        <v>0</v>
      </c>
      <c r="AB685" s="146">
        <v>0</v>
      </c>
      <c r="AC685" s="248">
        <v>0</v>
      </c>
      <c r="AE685" s="144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8">
        <v>0</v>
      </c>
      <c r="AO685" s="8">
        <v>0</v>
      </c>
      <c r="AP685" s="8">
        <v>0</v>
      </c>
      <c r="AQ685" s="145">
        <v>0</v>
      </c>
      <c r="AR685" s="10"/>
    </row>
    <row r="686" spans="1:44" x14ac:dyDescent="0.35">
      <c r="A686" s="171">
        <v>6</v>
      </c>
      <c r="B686" s="228">
        <v>0.28125</v>
      </c>
      <c r="C686" s="144">
        <v>1</v>
      </c>
      <c r="D686" s="247">
        <v>0</v>
      </c>
      <c r="E686" s="146">
        <v>0</v>
      </c>
      <c r="F686" s="146">
        <v>0</v>
      </c>
      <c r="G686" s="146">
        <v>1</v>
      </c>
      <c r="H686" s="146">
        <v>0</v>
      </c>
      <c r="I686" s="146">
        <v>0</v>
      </c>
      <c r="J686" s="146">
        <v>0</v>
      </c>
      <c r="K686" s="146">
        <v>0</v>
      </c>
      <c r="L686" s="146">
        <v>0</v>
      </c>
      <c r="M686" s="146">
        <v>0</v>
      </c>
      <c r="N686" s="146">
        <v>0</v>
      </c>
      <c r="O686" s="248">
        <v>0</v>
      </c>
      <c r="Q686" s="144">
        <v>0</v>
      </c>
      <c r="R686" s="247">
        <v>0</v>
      </c>
      <c r="S686" s="146">
        <v>0</v>
      </c>
      <c r="T686" s="146">
        <v>0</v>
      </c>
      <c r="U686" s="146">
        <v>0</v>
      </c>
      <c r="V686" s="146">
        <v>0</v>
      </c>
      <c r="W686" s="146">
        <v>0</v>
      </c>
      <c r="X686" s="146">
        <v>0</v>
      </c>
      <c r="Y686" s="146">
        <v>0</v>
      </c>
      <c r="Z686" s="146">
        <v>0</v>
      </c>
      <c r="AA686" s="146">
        <v>0</v>
      </c>
      <c r="AB686" s="146">
        <v>0</v>
      </c>
      <c r="AC686" s="248">
        <v>0</v>
      </c>
      <c r="AE686" s="144">
        <v>1</v>
      </c>
      <c r="AF686" s="8">
        <v>0</v>
      </c>
      <c r="AG686" s="8">
        <v>0</v>
      </c>
      <c r="AH686" s="8">
        <v>0</v>
      </c>
      <c r="AI686" s="8">
        <v>1</v>
      </c>
      <c r="AJ686" s="8">
        <v>0</v>
      </c>
      <c r="AK686" s="8">
        <v>0</v>
      </c>
      <c r="AL686" s="8">
        <v>0</v>
      </c>
      <c r="AM686" s="8">
        <v>0</v>
      </c>
      <c r="AN686" s="8">
        <v>0</v>
      </c>
      <c r="AO686" s="8">
        <v>0</v>
      </c>
      <c r="AP686" s="8">
        <v>0</v>
      </c>
      <c r="AQ686" s="145">
        <v>0</v>
      </c>
      <c r="AR686" s="10"/>
    </row>
    <row r="687" spans="1:44" x14ac:dyDescent="0.35">
      <c r="A687" s="171">
        <v>6</v>
      </c>
      <c r="B687" s="228">
        <v>0.29166700000000001</v>
      </c>
      <c r="C687" s="144">
        <v>1</v>
      </c>
      <c r="D687" s="247">
        <v>0</v>
      </c>
      <c r="E687" s="146">
        <v>1</v>
      </c>
      <c r="F687" s="146">
        <v>0</v>
      </c>
      <c r="G687" s="146">
        <v>0</v>
      </c>
      <c r="H687" s="146">
        <v>0</v>
      </c>
      <c r="I687" s="146">
        <v>0</v>
      </c>
      <c r="J687" s="146">
        <v>0</v>
      </c>
      <c r="K687" s="146">
        <v>0</v>
      </c>
      <c r="L687" s="146">
        <v>0</v>
      </c>
      <c r="M687" s="146">
        <v>0</v>
      </c>
      <c r="N687" s="146">
        <v>0</v>
      </c>
      <c r="O687" s="248">
        <v>0</v>
      </c>
      <c r="Q687" s="144">
        <v>3</v>
      </c>
      <c r="R687" s="247">
        <v>0</v>
      </c>
      <c r="S687" s="146">
        <v>3</v>
      </c>
      <c r="T687" s="146">
        <v>0</v>
      </c>
      <c r="U687" s="146">
        <v>0</v>
      </c>
      <c r="V687" s="146">
        <v>0</v>
      </c>
      <c r="W687" s="146">
        <v>0</v>
      </c>
      <c r="X687" s="146">
        <v>0</v>
      </c>
      <c r="Y687" s="146">
        <v>0</v>
      </c>
      <c r="Z687" s="146">
        <v>0</v>
      </c>
      <c r="AA687" s="146">
        <v>0</v>
      </c>
      <c r="AB687" s="146">
        <v>0</v>
      </c>
      <c r="AC687" s="248">
        <v>0</v>
      </c>
      <c r="AE687" s="144">
        <v>4</v>
      </c>
      <c r="AF687" s="8">
        <v>0</v>
      </c>
      <c r="AG687" s="8">
        <v>4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8">
        <v>0</v>
      </c>
      <c r="AO687" s="8">
        <v>0</v>
      </c>
      <c r="AP687" s="8">
        <v>0</v>
      </c>
      <c r="AQ687" s="145">
        <v>0</v>
      </c>
      <c r="AR687" s="10"/>
    </row>
    <row r="688" spans="1:44" x14ac:dyDescent="0.35">
      <c r="A688" s="171">
        <v>6</v>
      </c>
      <c r="B688" s="228">
        <v>0.30208299999999999</v>
      </c>
      <c r="C688" s="144">
        <v>2</v>
      </c>
      <c r="D688" s="247">
        <v>0</v>
      </c>
      <c r="E688" s="146">
        <v>2</v>
      </c>
      <c r="F688" s="146">
        <v>0</v>
      </c>
      <c r="G688" s="146">
        <v>0</v>
      </c>
      <c r="H688" s="146">
        <v>0</v>
      </c>
      <c r="I688" s="146">
        <v>0</v>
      </c>
      <c r="J688" s="146">
        <v>0</v>
      </c>
      <c r="K688" s="146">
        <v>0</v>
      </c>
      <c r="L688" s="146">
        <v>0</v>
      </c>
      <c r="M688" s="146">
        <v>0</v>
      </c>
      <c r="N688" s="146">
        <v>0</v>
      </c>
      <c r="O688" s="248">
        <v>0</v>
      </c>
      <c r="Q688" s="144">
        <v>2</v>
      </c>
      <c r="R688" s="247">
        <v>0</v>
      </c>
      <c r="S688" s="146">
        <v>2</v>
      </c>
      <c r="T688" s="146">
        <v>0</v>
      </c>
      <c r="U688" s="146">
        <v>0</v>
      </c>
      <c r="V688" s="146">
        <v>0</v>
      </c>
      <c r="W688" s="146">
        <v>0</v>
      </c>
      <c r="X688" s="146">
        <v>0</v>
      </c>
      <c r="Y688" s="146">
        <v>0</v>
      </c>
      <c r="Z688" s="146">
        <v>0</v>
      </c>
      <c r="AA688" s="146">
        <v>0</v>
      </c>
      <c r="AB688" s="146">
        <v>0</v>
      </c>
      <c r="AC688" s="248">
        <v>0</v>
      </c>
      <c r="AE688" s="144">
        <v>4</v>
      </c>
      <c r="AF688" s="8">
        <v>0</v>
      </c>
      <c r="AG688" s="8">
        <v>4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0</v>
      </c>
      <c r="AP688" s="8">
        <v>0</v>
      </c>
      <c r="AQ688" s="145">
        <v>0</v>
      </c>
      <c r="AR688" s="10"/>
    </row>
    <row r="689" spans="1:44" x14ac:dyDescent="0.35">
      <c r="A689" s="171">
        <v>6</v>
      </c>
      <c r="B689" s="228">
        <v>0.3125</v>
      </c>
      <c r="C689" s="144">
        <v>1</v>
      </c>
      <c r="D689" s="247">
        <v>0</v>
      </c>
      <c r="E689" s="146">
        <v>1</v>
      </c>
      <c r="F689" s="146">
        <v>0</v>
      </c>
      <c r="G689" s="146">
        <v>0</v>
      </c>
      <c r="H689" s="146">
        <v>0</v>
      </c>
      <c r="I689" s="146">
        <v>0</v>
      </c>
      <c r="J689" s="146">
        <v>0</v>
      </c>
      <c r="K689" s="146">
        <v>0</v>
      </c>
      <c r="L689" s="146">
        <v>0</v>
      </c>
      <c r="M689" s="146">
        <v>0</v>
      </c>
      <c r="N689" s="146">
        <v>0</v>
      </c>
      <c r="O689" s="248">
        <v>0</v>
      </c>
      <c r="Q689" s="144">
        <v>0</v>
      </c>
      <c r="R689" s="247">
        <v>0</v>
      </c>
      <c r="S689" s="146">
        <v>0</v>
      </c>
      <c r="T689" s="146">
        <v>0</v>
      </c>
      <c r="U689" s="146">
        <v>0</v>
      </c>
      <c r="V689" s="146">
        <v>0</v>
      </c>
      <c r="W689" s="146">
        <v>0</v>
      </c>
      <c r="X689" s="146">
        <v>0</v>
      </c>
      <c r="Y689" s="146">
        <v>0</v>
      </c>
      <c r="Z689" s="146">
        <v>0</v>
      </c>
      <c r="AA689" s="146">
        <v>0</v>
      </c>
      <c r="AB689" s="146">
        <v>0</v>
      </c>
      <c r="AC689" s="248">
        <v>0</v>
      </c>
      <c r="AE689" s="144">
        <v>1</v>
      </c>
      <c r="AF689" s="8">
        <v>0</v>
      </c>
      <c r="AG689" s="8">
        <v>1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0</v>
      </c>
      <c r="AP689" s="8">
        <v>0</v>
      </c>
      <c r="AQ689" s="145">
        <v>0</v>
      </c>
      <c r="AR689" s="10"/>
    </row>
    <row r="690" spans="1:44" x14ac:dyDescent="0.35">
      <c r="A690" s="171">
        <v>6</v>
      </c>
      <c r="B690" s="228">
        <v>0.32291700000000001</v>
      </c>
      <c r="C690" s="144">
        <v>4</v>
      </c>
      <c r="D690" s="247">
        <v>0</v>
      </c>
      <c r="E690" s="146">
        <v>4</v>
      </c>
      <c r="F690" s="146">
        <v>0</v>
      </c>
      <c r="G690" s="146">
        <v>0</v>
      </c>
      <c r="H690" s="146">
        <v>0</v>
      </c>
      <c r="I690" s="146">
        <v>0</v>
      </c>
      <c r="J690" s="146">
        <v>0</v>
      </c>
      <c r="K690" s="146">
        <v>0</v>
      </c>
      <c r="L690" s="146">
        <v>0</v>
      </c>
      <c r="M690" s="146">
        <v>0</v>
      </c>
      <c r="N690" s="146">
        <v>0</v>
      </c>
      <c r="O690" s="248">
        <v>0</v>
      </c>
      <c r="Q690" s="144">
        <v>2</v>
      </c>
      <c r="R690" s="247">
        <v>0</v>
      </c>
      <c r="S690" s="146">
        <v>2</v>
      </c>
      <c r="T690" s="146">
        <v>0</v>
      </c>
      <c r="U690" s="146">
        <v>0</v>
      </c>
      <c r="V690" s="146">
        <v>0</v>
      </c>
      <c r="W690" s="146">
        <v>0</v>
      </c>
      <c r="X690" s="146">
        <v>0</v>
      </c>
      <c r="Y690" s="146">
        <v>0</v>
      </c>
      <c r="Z690" s="146">
        <v>0</v>
      </c>
      <c r="AA690" s="146">
        <v>0</v>
      </c>
      <c r="AB690" s="146">
        <v>0</v>
      </c>
      <c r="AC690" s="248">
        <v>0</v>
      </c>
      <c r="AE690" s="144">
        <v>6</v>
      </c>
      <c r="AF690" s="8">
        <v>0</v>
      </c>
      <c r="AG690" s="8">
        <v>6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0</v>
      </c>
      <c r="AQ690" s="145">
        <v>0</v>
      </c>
      <c r="AR690" s="10"/>
    </row>
    <row r="691" spans="1:44" x14ac:dyDescent="0.35">
      <c r="A691" s="171">
        <v>6</v>
      </c>
      <c r="B691" s="228">
        <v>0.33333299999999999</v>
      </c>
      <c r="C691" s="144">
        <v>3</v>
      </c>
      <c r="D691" s="247">
        <v>0</v>
      </c>
      <c r="E691" s="146">
        <v>2</v>
      </c>
      <c r="F691" s="146">
        <v>0</v>
      </c>
      <c r="G691" s="146">
        <v>1</v>
      </c>
      <c r="H691" s="146">
        <v>0</v>
      </c>
      <c r="I691" s="146">
        <v>0</v>
      </c>
      <c r="J691" s="146">
        <v>0</v>
      </c>
      <c r="K691" s="146">
        <v>0</v>
      </c>
      <c r="L691" s="146">
        <v>0</v>
      </c>
      <c r="M691" s="146">
        <v>0</v>
      </c>
      <c r="N691" s="146">
        <v>0</v>
      </c>
      <c r="O691" s="248">
        <v>0</v>
      </c>
      <c r="Q691" s="144">
        <v>2</v>
      </c>
      <c r="R691" s="247">
        <v>0</v>
      </c>
      <c r="S691" s="146">
        <v>2</v>
      </c>
      <c r="T691" s="146">
        <v>0</v>
      </c>
      <c r="U691" s="146">
        <v>0</v>
      </c>
      <c r="V691" s="146">
        <v>0</v>
      </c>
      <c r="W691" s="146">
        <v>0</v>
      </c>
      <c r="X691" s="146">
        <v>0</v>
      </c>
      <c r="Y691" s="146">
        <v>0</v>
      </c>
      <c r="Z691" s="146">
        <v>0</v>
      </c>
      <c r="AA691" s="146">
        <v>0</v>
      </c>
      <c r="AB691" s="146">
        <v>0</v>
      </c>
      <c r="AC691" s="248">
        <v>0</v>
      </c>
      <c r="AE691" s="144">
        <v>5</v>
      </c>
      <c r="AF691" s="8">
        <v>0</v>
      </c>
      <c r="AG691" s="8">
        <v>4</v>
      </c>
      <c r="AH691" s="8">
        <v>0</v>
      </c>
      <c r="AI691" s="8">
        <v>1</v>
      </c>
      <c r="AJ691" s="8">
        <v>0</v>
      </c>
      <c r="AK691" s="8">
        <v>0</v>
      </c>
      <c r="AL691" s="8">
        <v>0</v>
      </c>
      <c r="AM691" s="8">
        <v>0</v>
      </c>
      <c r="AN691" s="8">
        <v>0</v>
      </c>
      <c r="AO691" s="8">
        <v>0</v>
      </c>
      <c r="AP691" s="8">
        <v>0</v>
      </c>
      <c r="AQ691" s="145">
        <v>0</v>
      </c>
      <c r="AR691" s="10"/>
    </row>
    <row r="692" spans="1:44" x14ac:dyDescent="0.35">
      <c r="A692" s="171">
        <v>6</v>
      </c>
      <c r="B692" s="228">
        <v>0.34375</v>
      </c>
      <c r="C692" s="144">
        <v>2</v>
      </c>
      <c r="D692" s="247">
        <v>0</v>
      </c>
      <c r="E692" s="146">
        <v>0</v>
      </c>
      <c r="F692" s="146">
        <v>0</v>
      </c>
      <c r="G692" s="146">
        <v>2</v>
      </c>
      <c r="H692" s="146">
        <v>0</v>
      </c>
      <c r="I692" s="146">
        <v>0</v>
      </c>
      <c r="J692" s="146">
        <v>0</v>
      </c>
      <c r="K692" s="146">
        <v>0</v>
      </c>
      <c r="L692" s="146">
        <v>0</v>
      </c>
      <c r="M692" s="146">
        <v>0</v>
      </c>
      <c r="N692" s="146">
        <v>0</v>
      </c>
      <c r="O692" s="248">
        <v>0</v>
      </c>
      <c r="Q692" s="144">
        <v>2</v>
      </c>
      <c r="R692" s="247">
        <v>0</v>
      </c>
      <c r="S692" s="146">
        <v>2</v>
      </c>
      <c r="T692" s="146">
        <v>0</v>
      </c>
      <c r="U692" s="146">
        <v>0</v>
      </c>
      <c r="V692" s="146">
        <v>0</v>
      </c>
      <c r="W692" s="146">
        <v>0</v>
      </c>
      <c r="X692" s="146">
        <v>0</v>
      </c>
      <c r="Y692" s="146">
        <v>0</v>
      </c>
      <c r="Z692" s="146">
        <v>0</v>
      </c>
      <c r="AA692" s="146">
        <v>0</v>
      </c>
      <c r="AB692" s="146">
        <v>0</v>
      </c>
      <c r="AC692" s="248">
        <v>0</v>
      </c>
      <c r="AE692" s="144">
        <v>4</v>
      </c>
      <c r="AF692" s="8">
        <v>0</v>
      </c>
      <c r="AG692" s="8">
        <v>2</v>
      </c>
      <c r="AH692" s="8">
        <v>0</v>
      </c>
      <c r="AI692" s="8">
        <v>2</v>
      </c>
      <c r="AJ692" s="8">
        <v>0</v>
      </c>
      <c r="AK692" s="8">
        <v>0</v>
      </c>
      <c r="AL692" s="8">
        <v>0</v>
      </c>
      <c r="AM692" s="8">
        <v>0</v>
      </c>
      <c r="AN692" s="8">
        <v>0</v>
      </c>
      <c r="AO692" s="8">
        <v>0</v>
      </c>
      <c r="AP692" s="8">
        <v>0</v>
      </c>
      <c r="AQ692" s="145">
        <v>0</v>
      </c>
      <c r="AR692" s="10"/>
    </row>
    <row r="693" spans="1:44" x14ac:dyDescent="0.35">
      <c r="A693" s="171">
        <v>6</v>
      </c>
      <c r="B693" s="228">
        <v>0.35416700000000001</v>
      </c>
      <c r="C693" s="144">
        <v>3</v>
      </c>
      <c r="D693" s="247">
        <v>0</v>
      </c>
      <c r="E693" s="146">
        <v>1</v>
      </c>
      <c r="F693" s="146">
        <v>0</v>
      </c>
      <c r="G693" s="146">
        <v>2</v>
      </c>
      <c r="H693" s="146">
        <v>0</v>
      </c>
      <c r="I693" s="146">
        <v>0</v>
      </c>
      <c r="J693" s="146">
        <v>0</v>
      </c>
      <c r="K693" s="146">
        <v>0</v>
      </c>
      <c r="L693" s="146">
        <v>0</v>
      </c>
      <c r="M693" s="146">
        <v>0</v>
      </c>
      <c r="N693" s="146">
        <v>0</v>
      </c>
      <c r="O693" s="248">
        <v>0</v>
      </c>
      <c r="Q693" s="144">
        <v>7</v>
      </c>
      <c r="R693" s="247">
        <v>0</v>
      </c>
      <c r="S693" s="146">
        <v>6</v>
      </c>
      <c r="T693" s="146">
        <v>0</v>
      </c>
      <c r="U693" s="146">
        <v>1</v>
      </c>
      <c r="V693" s="146">
        <v>0</v>
      </c>
      <c r="W693" s="146">
        <v>0</v>
      </c>
      <c r="X693" s="146">
        <v>0</v>
      </c>
      <c r="Y693" s="146">
        <v>0</v>
      </c>
      <c r="Z693" s="146">
        <v>0</v>
      </c>
      <c r="AA693" s="146">
        <v>0</v>
      </c>
      <c r="AB693" s="146">
        <v>0</v>
      </c>
      <c r="AC693" s="248">
        <v>0</v>
      </c>
      <c r="AE693" s="144">
        <v>10</v>
      </c>
      <c r="AF693" s="8">
        <v>0</v>
      </c>
      <c r="AG693" s="8">
        <v>7</v>
      </c>
      <c r="AH693" s="8">
        <v>0</v>
      </c>
      <c r="AI693" s="8">
        <v>3</v>
      </c>
      <c r="AJ693" s="8">
        <v>0</v>
      </c>
      <c r="AK693" s="8">
        <v>0</v>
      </c>
      <c r="AL693" s="8">
        <v>0</v>
      </c>
      <c r="AM693" s="8">
        <v>0</v>
      </c>
      <c r="AN693" s="8">
        <v>0</v>
      </c>
      <c r="AO693" s="8">
        <v>0</v>
      </c>
      <c r="AP693" s="8">
        <v>0</v>
      </c>
      <c r="AQ693" s="145">
        <v>0</v>
      </c>
      <c r="AR693" s="10"/>
    </row>
    <row r="694" spans="1:44" x14ac:dyDescent="0.35">
      <c r="A694" s="171">
        <v>6</v>
      </c>
      <c r="B694" s="228">
        <v>0.36458299999999999</v>
      </c>
      <c r="C694" s="144">
        <v>5</v>
      </c>
      <c r="D694" s="247">
        <v>0</v>
      </c>
      <c r="E694" s="146">
        <v>3</v>
      </c>
      <c r="F694" s="146">
        <v>0</v>
      </c>
      <c r="G694" s="146">
        <v>2</v>
      </c>
      <c r="H694" s="146">
        <v>0</v>
      </c>
      <c r="I694" s="146">
        <v>0</v>
      </c>
      <c r="J694" s="146">
        <v>0</v>
      </c>
      <c r="K694" s="146">
        <v>0</v>
      </c>
      <c r="L694" s="146">
        <v>0</v>
      </c>
      <c r="M694" s="146">
        <v>0</v>
      </c>
      <c r="N694" s="146">
        <v>0</v>
      </c>
      <c r="O694" s="248">
        <v>0</v>
      </c>
      <c r="Q694" s="144">
        <v>8</v>
      </c>
      <c r="R694" s="247">
        <v>0</v>
      </c>
      <c r="S694" s="146">
        <v>7</v>
      </c>
      <c r="T694" s="146">
        <v>0</v>
      </c>
      <c r="U694" s="146">
        <v>1</v>
      </c>
      <c r="V694" s="146">
        <v>0</v>
      </c>
      <c r="W694" s="146">
        <v>0</v>
      </c>
      <c r="X694" s="146">
        <v>0</v>
      </c>
      <c r="Y694" s="146">
        <v>0</v>
      </c>
      <c r="Z694" s="146">
        <v>0</v>
      </c>
      <c r="AA694" s="146">
        <v>0</v>
      </c>
      <c r="AB694" s="146">
        <v>0</v>
      </c>
      <c r="AC694" s="248">
        <v>0</v>
      </c>
      <c r="AE694" s="144">
        <v>13</v>
      </c>
      <c r="AF694" s="8">
        <v>0</v>
      </c>
      <c r="AG694" s="8">
        <v>10</v>
      </c>
      <c r="AH694" s="8">
        <v>0</v>
      </c>
      <c r="AI694" s="8">
        <v>3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0</v>
      </c>
      <c r="AP694" s="8">
        <v>0</v>
      </c>
      <c r="AQ694" s="145">
        <v>0</v>
      </c>
      <c r="AR694" s="10"/>
    </row>
    <row r="695" spans="1:44" x14ac:dyDescent="0.35">
      <c r="A695" s="171">
        <v>6</v>
      </c>
      <c r="B695" s="228">
        <v>0.375</v>
      </c>
      <c r="C695" s="144">
        <v>3</v>
      </c>
      <c r="D695" s="247">
        <v>0</v>
      </c>
      <c r="E695" s="146">
        <v>2</v>
      </c>
      <c r="F695" s="146">
        <v>0</v>
      </c>
      <c r="G695" s="146">
        <v>1</v>
      </c>
      <c r="H695" s="146">
        <v>0</v>
      </c>
      <c r="I695" s="146">
        <v>0</v>
      </c>
      <c r="J695" s="146">
        <v>0</v>
      </c>
      <c r="K695" s="146">
        <v>0</v>
      </c>
      <c r="L695" s="146">
        <v>0</v>
      </c>
      <c r="M695" s="146">
        <v>0</v>
      </c>
      <c r="N695" s="146">
        <v>0</v>
      </c>
      <c r="O695" s="248">
        <v>0</v>
      </c>
      <c r="Q695" s="144">
        <v>3</v>
      </c>
      <c r="R695" s="247">
        <v>0</v>
      </c>
      <c r="S695" s="146">
        <v>1</v>
      </c>
      <c r="T695" s="146">
        <v>0</v>
      </c>
      <c r="U695" s="146">
        <v>2</v>
      </c>
      <c r="V695" s="146">
        <v>0</v>
      </c>
      <c r="W695" s="146">
        <v>0</v>
      </c>
      <c r="X695" s="146">
        <v>0</v>
      </c>
      <c r="Y695" s="146">
        <v>0</v>
      </c>
      <c r="Z695" s="146">
        <v>0</v>
      </c>
      <c r="AA695" s="146">
        <v>0</v>
      </c>
      <c r="AB695" s="146">
        <v>0</v>
      </c>
      <c r="AC695" s="248">
        <v>0</v>
      </c>
      <c r="AE695" s="144">
        <v>6</v>
      </c>
      <c r="AF695" s="8">
        <v>0</v>
      </c>
      <c r="AG695" s="8">
        <v>3</v>
      </c>
      <c r="AH695" s="8">
        <v>0</v>
      </c>
      <c r="AI695" s="8">
        <v>3</v>
      </c>
      <c r="AJ695" s="8">
        <v>0</v>
      </c>
      <c r="AK695" s="8">
        <v>0</v>
      </c>
      <c r="AL695" s="8">
        <v>0</v>
      </c>
      <c r="AM695" s="8">
        <v>0</v>
      </c>
      <c r="AN695" s="8">
        <v>0</v>
      </c>
      <c r="AO695" s="8">
        <v>0</v>
      </c>
      <c r="AP695" s="8">
        <v>0</v>
      </c>
      <c r="AQ695" s="145">
        <v>0</v>
      </c>
      <c r="AR695" s="10"/>
    </row>
    <row r="696" spans="1:44" x14ac:dyDescent="0.35">
      <c r="A696" s="171">
        <v>6</v>
      </c>
      <c r="B696" s="228">
        <v>0.38541700000000001</v>
      </c>
      <c r="C696" s="144">
        <v>5</v>
      </c>
      <c r="D696" s="247">
        <v>0</v>
      </c>
      <c r="E696" s="146">
        <v>3</v>
      </c>
      <c r="F696" s="146">
        <v>1</v>
      </c>
      <c r="G696" s="146">
        <v>1</v>
      </c>
      <c r="H696" s="146">
        <v>0</v>
      </c>
      <c r="I696" s="146">
        <v>0</v>
      </c>
      <c r="J696" s="146">
        <v>0</v>
      </c>
      <c r="K696" s="146">
        <v>0</v>
      </c>
      <c r="L696" s="146">
        <v>0</v>
      </c>
      <c r="M696" s="146">
        <v>0</v>
      </c>
      <c r="N696" s="146">
        <v>0</v>
      </c>
      <c r="O696" s="248">
        <v>0</v>
      </c>
      <c r="Q696" s="144">
        <v>7</v>
      </c>
      <c r="R696" s="247">
        <v>1</v>
      </c>
      <c r="S696" s="146">
        <v>5</v>
      </c>
      <c r="T696" s="146">
        <v>0</v>
      </c>
      <c r="U696" s="146">
        <v>1</v>
      </c>
      <c r="V696" s="146">
        <v>0</v>
      </c>
      <c r="W696" s="146">
        <v>0</v>
      </c>
      <c r="X696" s="146">
        <v>0</v>
      </c>
      <c r="Y696" s="146">
        <v>0</v>
      </c>
      <c r="Z696" s="146">
        <v>0</v>
      </c>
      <c r="AA696" s="146">
        <v>0</v>
      </c>
      <c r="AB696" s="146">
        <v>0</v>
      </c>
      <c r="AC696" s="248">
        <v>0</v>
      </c>
      <c r="AE696" s="144">
        <v>12</v>
      </c>
      <c r="AF696" s="8">
        <v>1</v>
      </c>
      <c r="AG696" s="8">
        <v>8</v>
      </c>
      <c r="AH696" s="8">
        <v>1</v>
      </c>
      <c r="AI696" s="8">
        <v>2</v>
      </c>
      <c r="AJ696" s="8">
        <v>0</v>
      </c>
      <c r="AK696" s="8">
        <v>0</v>
      </c>
      <c r="AL696" s="8">
        <v>0</v>
      </c>
      <c r="AM696" s="8">
        <v>0</v>
      </c>
      <c r="AN696" s="8">
        <v>0</v>
      </c>
      <c r="AO696" s="8">
        <v>0</v>
      </c>
      <c r="AP696" s="8">
        <v>0</v>
      </c>
      <c r="AQ696" s="145">
        <v>0</v>
      </c>
      <c r="AR696" s="10"/>
    </row>
    <row r="697" spans="1:44" x14ac:dyDescent="0.35">
      <c r="A697" s="171">
        <v>6</v>
      </c>
      <c r="B697" s="228">
        <v>0.39583299999999999</v>
      </c>
      <c r="C697" s="144">
        <v>8</v>
      </c>
      <c r="D697" s="247">
        <v>2</v>
      </c>
      <c r="E697" s="146">
        <v>6</v>
      </c>
      <c r="F697" s="146">
        <v>0</v>
      </c>
      <c r="G697" s="146">
        <v>0</v>
      </c>
      <c r="H697" s="146">
        <v>0</v>
      </c>
      <c r="I697" s="146">
        <v>0</v>
      </c>
      <c r="J697" s="146">
        <v>0</v>
      </c>
      <c r="K697" s="146">
        <v>0</v>
      </c>
      <c r="L697" s="146">
        <v>0</v>
      </c>
      <c r="M697" s="146">
        <v>0</v>
      </c>
      <c r="N697" s="146">
        <v>0</v>
      </c>
      <c r="O697" s="248">
        <v>0</v>
      </c>
      <c r="Q697" s="144">
        <v>3</v>
      </c>
      <c r="R697" s="247">
        <v>0</v>
      </c>
      <c r="S697" s="146">
        <v>3</v>
      </c>
      <c r="T697" s="146">
        <v>0</v>
      </c>
      <c r="U697" s="146">
        <v>0</v>
      </c>
      <c r="V697" s="146">
        <v>0</v>
      </c>
      <c r="W697" s="146">
        <v>0</v>
      </c>
      <c r="X697" s="146">
        <v>0</v>
      </c>
      <c r="Y697" s="146">
        <v>0</v>
      </c>
      <c r="Z697" s="146">
        <v>0</v>
      </c>
      <c r="AA697" s="146">
        <v>0</v>
      </c>
      <c r="AB697" s="146">
        <v>0</v>
      </c>
      <c r="AC697" s="248">
        <v>0</v>
      </c>
      <c r="AE697" s="144">
        <v>11</v>
      </c>
      <c r="AF697" s="8">
        <v>2</v>
      </c>
      <c r="AG697" s="8">
        <v>9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145">
        <v>0</v>
      </c>
      <c r="AR697" s="10"/>
    </row>
    <row r="698" spans="1:44" x14ac:dyDescent="0.35">
      <c r="A698" s="171">
        <v>6</v>
      </c>
      <c r="B698" s="228">
        <v>0.40625</v>
      </c>
      <c r="C698" s="144">
        <v>6</v>
      </c>
      <c r="D698" s="247">
        <v>0</v>
      </c>
      <c r="E698" s="146">
        <v>6</v>
      </c>
      <c r="F698" s="146">
        <v>0</v>
      </c>
      <c r="G698" s="146">
        <v>0</v>
      </c>
      <c r="H698" s="146">
        <v>0</v>
      </c>
      <c r="I698" s="146">
        <v>0</v>
      </c>
      <c r="J698" s="146">
        <v>0</v>
      </c>
      <c r="K698" s="146">
        <v>0</v>
      </c>
      <c r="L698" s="146">
        <v>0</v>
      </c>
      <c r="M698" s="146">
        <v>0</v>
      </c>
      <c r="N698" s="146">
        <v>0</v>
      </c>
      <c r="O698" s="248">
        <v>0</v>
      </c>
      <c r="Q698" s="144">
        <v>8</v>
      </c>
      <c r="R698" s="247">
        <v>0</v>
      </c>
      <c r="S698" s="146">
        <v>8</v>
      </c>
      <c r="T698" s="146">
        <v>0</v>
      </c>
      <c r="U698" s="146">
        <v>0</v>
      </c>
      <c r="V698" s="146">
        <v>0</v>
      </c>
      <c r="W698" s="146">
        <v>0</v>
      </c>
      <c r="X698" s="146">
        <v>0</v>
      </c>
      <c r="Y698" s="146">
        <v>0</v>
      </c>
      <c r="Z698" s="146">
        <v>0</v>
      </c>
      <c r="AA698" s="146">
        <v>0</v>
      </c>
      <c r="AB698" s="146">
        <v>0</v>
      </c>
      <c r="AC698" s="248">
        <v>0</v>
      </c>
      <c r="AE698" s="144">
        <v>14</v>
      </c>
      <c r="AF698" s="8">
        <v>0</v>
      </c>
      <c r="AG698" s="8">
        <v>14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145">
        <v>0</v>
      </c>
      <c r="AR698" s="10"/>
    </row>
    <row r="699" spans="1:44" x14ac:dyDescent="0.35">
      <c r="A699" s="171">
        <v>6</v>
      </c>
      <c r="B699" s="228">
        <v>0.41666700000000001</v>
      </c>
      <c r="C699" s="144">
        <v>4</v>
      </c>
      <c r="D699" s="247">
        <v>0</v>
      </c>
      <c r="E699" s="146">
        <v>3</v>
      </c>
      <c r="F699" s="146">
        <v>0</v>
      </c>
      <c r="G699" s="146">
        <v>1</v>
      </c>
      <c r="H699" s="146">
        <v>0</v>
      </c>
      <c r="I699" s="146">
        <v>0</v>
      </c>
      <c r="J699" s="146">
        <v>0</v>
      </c>
      <c r="K699" s="146">
        <v>0</v>
      </c>
      <c r="L699" s="146">
        <v>0</v>
      </c>
      <c r="M699" s="146">
        <v>0</v>
      </c>
      <c r="N699" s="146">
        <v>0</v>
      </c>
      <c r="O699" s="248">
        <v>0</v>
      </c>
      <c r="Q699" s="144">
        <v>9</v>
      </c>
      <c r="R699" s="247">
        <v>0</v>
      </c>
      <c r="S699" s="146">
        <v>9</v>
      </c>
      <c r="T699" s="146">
        <v>0</v>
      </c>
      <c r="U699" s="146">
        <v>0</v>
      </c>
      <c r="V699" s="146">
        <v>0</v>
      </c>
      <c r="W699" s="146">
        <v>0</v>
      </c>
      <c r="X699" s="146">
        <v>0</v>
      </c>
      <c r="Y699" s="146">
        <v>0</v>
      </c>
      <c r="Z699" s="146">
        <v>0</v>
      </c>
      <c r="AA699" s="146">
        <v>0</v>
      </c>
      <c r="AB699" s="146">
        <v>0</v>
      </c>
      <c r="AC699" s="248">
        <v>0</v>
      </c>
      <c r="AE699" s="144">
        <v>13</v>
      </c>
      <c r="AF699" s="8">
        <v>0</v>
      </c>
      <c r="AG699" s="8">
        <v>12</v>
      </c>
      <c r="AH699" s="8">
        <v>0</v>
      </c>
      <c r="AI699" s="8">
        <v>1</v>
      </c>
      <c r="AJ699" s="8">
        <v>0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</v>
      </c>
      <c r="AQ699" s="145">
        <v>0</v>
      </c>
      <c r="AR699" s="10"/>
    </row>
    <row r="700" spans="1:44" x14ac:dyDescent="0.35">
      <c r="A700" s="171">
        <v>6</v>
      </c>
      <c r="B700" s="228">
        <v>0.42708299999999999</v>
      </c>
      <c r="C700" s="144">
        <v>7</v>
      </c>
      <c r="D700" s="247">
        <v>0</v>
      </c>
      <c r="E700" s="146">
        <v>6</v>
      </c>
      <c r="F700" s="146">
        <v>0</v>
      </c>
      <c r="G700" s="146">
        <v>1</v>
      </c>
      <c r="H700" s="146">
        <v>0</v>
      </c>
      <c r="I700" s="146">
        <v>0</v>
      </c>
      <c r="J700" s="146">
        <v>0</v>
      </c>
      <c r="K700" s="146">
        <v>0</v>
      </c>
      <c r="L700" s="146">
        <v>0</v>
      </c>
      <c r="M700" s="146">
        <v>0</v>
      </c>
      <c r="N700" s="146">
        <v>0</v>
      </c>
      <c r="O700" s="248">
        <v>0</v>
      </c>
      <c r="Q700" s="144">
        <v>6</v>
      </c>
      <c r="R700" s="247">
        <v>0</v>
      </c>
      <c r="S700" s="146">
        <v>6</v>
      </c>
      <c r="T700" s="146">
        <v>0</v>
      </c>
      <c r="U700" s="146">
        <v>0</v>
      </c>
      <c r="V700" s="146">
        <v>0</v>
      </c>
      <c r="W700" s="146">
        <v>0</v>
      </c>
      <c r="X700" s="146">
        <v>0</v>
      </c>
      <c r="Y700" s="146">
        <v>0</v>
      </c>
      <c r="Z700" s="146">
        <v>0</v>
      </c>
      <c r="AA700" s="146">
        <v>0</v>
      </c>
      <c r="AB700" s="146">
        <v>0</v>
      </c>
      <c r="AC700" s="248">
        <v>0</v>
      </c>
      <c r="AE700" s="144">
        <v>13</v>
      </c>
      <c r="AF700" s="8">
        <v>0</v>
      </c>
      <c r="AG700" s="8">
        <v>12</v>
      </c>
      <c r="AH700" s="8">
        <v>0</v>
      </c>
      <c r="AI700" s="8">
        <v>1</v>
      </c>
      <c r="AJ700" s="8">
        <v>0</v>
      </c>
      <c r="AK700" s="8">
        <v>0</v>
      </c>
      <c r="AL700" s="8">
        <v>0</v>
      </c>
      <c r="AM700" s="8">
        <v>0</v>
      </c>
      <c r="AN700" s="8">
        <v>0</v>
      </c>
      <c r="AO700" s="8">
        <v>0</v>
      </c>
      <c r="AP700" s="8">
        <v>0</v>
      </c>
      <c r="AQ700" s="145">
        <v>0</v>
      </c>
      <c r="AR700" s="10"/>
    </row>
    <row r="701" spans="1:44" x14ac:dyDescent="0.35">
      <c r="A701" s="171">
        <v>6</v>
      </c>
      <c r="B701" s="228">
        <v>0.4375</v>
      </c>
      <c r="C701" s="144">
        <v>9</v>
      </c>
      <c r="D701" s="247">
        <v>0</v>
      </c>
      <c r="E701" s="146">
        <v>9</v>
      </c>
      <c r="F701" s="146">
        <v>0</v>
      </c>
      <c r="G701" s="146">
        <v>0</v>
      </c>
      <c r="H701" s="146">
        <v>0</v>
      </c>
      <c r="I701" s="146">
        <v>0</v>
      </c>
      <c r="J701" s="146">
        <v>0</v>
      </c>
      <c r="K701" s="146">
        <v>0</v>
      </c>
      <c r="L701" s="146">
        <v>0</v>
      </c>
      <c r="M701" s="146">
        <v>0</v>
      </c>
      <c r="N701" s="146">
        <v>0</v>
      </c>
      <c r="O701" s="248">
        <v>0</v>
      </c>
      <c r="Q701" s="144">
        <v>4</v>
      </c>
      <c r="R701" s="247">
        <v>0</v>
      </c>
      <c r="S701" s="146">
        <v>4</v>
      </c>
      <c r="T701" s="146">
        <v>0</v>
      </c>
      <c r="U701" s="146">
        <v>0</v>
      </c>
      <c r="V701" s="146">
        <v>0</v>
      </c>
      <c r="W701" s="146">
        <v>0</v>
      </c>
      <c r="X701" s="146">
        <v>0</v>
      </c>
      <c r="Y701" s="146">
        <v>0</v>
      </c>
      <c r="Z701" s="146">
        <v>0</v>
      </c>
      <c r="AA701" s="146">
        <v>0</v>
      </c>
      <c r="AB701" s="146">
        <v>0</v>
      </c>
      <c r="AC701" s="248">
        <v>0</v>
      </c>
      <c r="AE701" s="144">
        <v>13</v>
      </c>
      <c r="AF701" s="8">
        <v>0</v>
      </c>
      <c r="AG701" s="8">
        <v>13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145">
        <v>0</v>
      </c>
      <c r="AR701" s="10"/>
    </row>
    <row r="702" spans="1:44" x14ac:dyDescent="0.35">
      <c r="A702" s="171">
        <v>6</v>
      </c>
      <c r="B702" s="228">
        <v>0.44791700000000001</v>
      </c>
      <c r="C702" s="144">
        <v>5</v>
      </c>
      <c r="D702" s="247">
        <v>0</v>
      </c>
      <c r="E702" s="146">
        <v>4</v>
      </c>
      <c r="F702" s="146">
        <v>0</v>
      </c>
      <c r="G702" s="146">
        <v>1</v>
      </c>
      <c r="H702" s="146">
        <v>0</v>
      </c>
      <c r="I702" s="146">
        <v>0</v>
      </c>
      <c r="J702" s="146">
        <v>0</v>
      </c>
      <c r="K702" s="146">
        <v>0</v>
      </c>
      <c r="L702" s="146">
        <v>0</v>
      </c>
      <c r="M702" s="146">
        <v>0</v>
      </c>
      <c r="N702" s="146">
        <v>0</v>
      </c>
      <c r="O702" s="248">
        <v>0</v>
      </c>
      <c r="Q702" s="144">
        <v>7</v>
      </c>
      <c r="R702" s="247">
        <v>0</v>
      </c>
      <c r="S702" s="146">
        <v>6</v>
      </c>
      <c r="T702" s="146">
        <v>0</v>
      </c>
      <c r="U702" s="146">
        <v>1</v>
      </c>
      <c r="V702" s="146">
        <v>0</v>
      </c>
      <c r="W702" s="146">
        <v>0</v>
      </c>
      <c r="X702" s="146">
        <v>0</v>
      </c>
      <c r="Y702" s="146">
        <v>0</v>
      </c>
      <c r="Z702" s="146">
        <v>0</v>
      </c>
      <c r="AA702" s="146">
        <v>0</v>
      </c>
      <c r="AB702" s="146">
        <v>0</v>
      </c>
      <c r="AC702" s="248">
        <v>0</v>
      </c>
      <c r="AE702" s="144">
        <v>12</v>
      </c>
      <c r="AF702" s="8">
        <v>0</v>
      </c>
      <c r="AG702" s="8">
        <v>10</v>
      </c>
      <c r="AH702" s="8">
        <v>0</v>
      </c>
      <c r="AI702" s="8">
        <v>2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</v>
      </c>
      <c r="AQ702" s="145">
        <v>0</v>
      </c>
      <c r="AR702" s="10"/>
    </row>
    <row r="703" spans="1:44" x14ac:dyDescent="0.35">
      <c r="A703" s="171">
        <v>6</v>
      </c>
      <c r="B703" s="228">
        <v>0.45833299999999999</v>
      </c>
      <c r="C703" s="144">
        <v>8</v>
      </c>
      <c r="D703" s="247">
        <v>0</v>
      </c>
      <c r="E703" s="146">
        <v>7</v>
      </c>
      <c r="F703" s="146">
        <v>0</v>
      </c>
      <c r="G703" s="146">
        <v>1</v>
      </c>
      <c r="H703" s="146">
        <v>0</v>
      </c>
      <c r="I703" s="146">
        <v>0</v>
      </c>
      <c r="J703" s="146">
        <v>0</v>
      </c>
      <c r="K703" s="146">
        <v>0</v>
      </c>
      <c r="L703" s="146">
        <v>0</v>
      </c>
      <c r="M703" s="146">
        <v>0</v>
      </c>
      <c r="N703" s="146">
        <v>0</v>
      </c>
      <c r="O703" s="248">
        <v>0</v>
      </c>
      <c r="Q703" s="144">
        <v>3</v>
      </c>
      <c r="R703" s="247">
        <v>0</v>
      </c>
      <c r="S703" s="146">
        <v>1</v>
      </c>
      <c r="T703" s="146">
        <v>0</v>
      </c>
      <c r="U703" s="146">
        <v>2</v>
      </c>
      <c r="V703" s="146">
        <v>0</v>
      </c>
      <c r="W703" s="146">
        <v>0</v>
      </c>
      <c r="X703" s="146">
        <v>0</v>
      </c>
      <c r="Y703" s="146">
        <v>0</v>
      </c>
      <c r="Z703" s="146">
        <v>0</v>
      </c>
      <c r="AA703" s="146">
        <v>0</v>
      </c>
      <c r="AB703" s="146">
        <v>0</v>
      </c>
      <c r="AC703" s="248">
        <v>0</v>
      </c>
      <c r="AE703" s="144">
        <v>11</v>
      </c>
      <c r="AF703" s="8">
        <v>0</v>
      </c>
      <c r="AG703" s="8">
        <v>8</v>
      </c>
      <c r="AH703" s="8">
        <v>0</v>
      </c>
      <c r="AI703" s="8">
        <v>3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0</v>
      </c>
      <c r="AP703" s="8">
        <v>0</v>
      </c>
      <c r="AQ703" s="145">
        <v>0</v>
      </c>
      <c r="AR703" s="10"/>
    </row>
    <row r="704" spans="1:44" x14ac:dyDescent="0.35">
      <c r="A704" s="171">
        <v>6</v>
      </c>
      <c r="B704" s="228">
        <v>0.46875</v>
      </c>
      <c r="C704" s="144">
        <v>4</v>
      </c>
      <c r="D704" s="247">
        <v>0</v>
      </c>
      <c r="E704" s="146">
        <v>3</v>
      </c>
      <c r="F704" s="146">
        <v>0</v>
      </c>
      <c r="G704" s="146">
        <v>1</v>
      </c>
      <c r="H704" s="146">
        <v>0</v>
      </c>
      <c r="I704" s="146">
        <v>0</v>
      </c>
      <c r="J704" s="146">
        <v>0</v>
      </c>
      <c r="K704" s="146">
        <v>0</v>
      </c>
      <c r="L704" s="146">
        <v>0</v>
      </c>
      <c r="M704" s="146">
        <v>0</v>
      </c>
      <c r="N704" s="146">
        <v>0</v>
      </c>
      <c r="O704" s="248">
        <v>0</v>
      </c>
      <c r="Q704" s="144">
        <v>4</v>
      </c>
      <c r="R704" s="247">
        <v>0</v>
      </c>
      <c r="S704" s="146">
        <v>4</v>
      </c>
      <c r="T704" s="146">
        <v>0</v>
      </c>
      <c r="U704" s="146">
        <v>0</v>
      </c>
      <c r="V704" s="146">
        <v>0</v>
      </c>
      <c r="W704" s="146">
        <v>0</v>
      </c>
      <c r="X704" s="146">
        <v>0</v>
      </c>
      <c r="Y704" s="146">
        <v>0</v>
      </c>
      <c r="Z704" s="146">
        <v>0</v>
      </c>
      <c r="AA704" s="146">
        <v>0</v>
      </c>
      <c r="AB704" s="146">
        <v>0</v>
      </c>
      <c r="AC704" s="248">
        <v>0</v>
      </c>
      <c r="AE704" s="144">
        <v>8</v>
      </c>
      <c r="AF704" s="8">
        <v>0</v>
      </c>
      <c r="AG704" s="8">
        <v>7</v>
      </c>
      <c r="AH704" s="8">
        <v>0</v>
      </c>
      <c r="AI704" s="8">
        <v>1</v>
      </c>
      <c r="AJ704" s="8">
        <v>0</v>
      </c>
      <c r="AK704" s="8">
        <v>0</v>
      </c>
      <c r="AL704" s="8">
        <v>0</v>
      </c>
      <c r="AM704" s="8">
        <v>0</v>
      </c>
      <c r="AN704" s="8">
        <v>0</v>
      </c>
      <c r="AO704" s="8">
        <v>0</v>
      </c>
      <c r="AP704" s="8">
        <v>0</v>
      </c>
      <c r="AQ704" s="145">
        <v>0</v>
      </c>
      <c r="AR704" s="10"/>
    </row>
    <row r="705" spans="1:44" x14ac:dyDescent="0.35">
      <c r="A705" s="171">
        <v>6</v>
      </c>
      <c r="B705" s="228">
        <v>0.47916700000000001</v>
      </c>
      <c r="C705" s="144">
        <v>4</v>
      </c>
      <c r="D705" s="247">
        <v>0</v>
      </c>
      <c r="E705" s="146">
        <v>4</v>
      </c>
      <c r="F705" s="146">
        <v>0</v>
      </c>
      <c r="G705" s="146">
        <v>0</v>
      </c>
      <c r="H705" s="146">
        <v>0</v>
      </c>
      <c r="I705" s="146">
        <v>0</v>
      </c>
      <c r="J705" s="146">
        <v>0</v>
      </c>
      <c r="K705" s="146">
        <v>0</v>
      </c>
      <c r="L705" s="146">
        <v>0</v>
      </c>
      <c r="M705" s="146">
        <v>0</v>
      </c>
      <c r="N705" s="146">
        <v>0</v>
      </c>
      <c r="O705" s="248">
        <v>0</v>
      </c>
      <c r="Q705" s="144">
        <v>5</v>
      </c>
      <c r="R705" s="247">
        <v>0</v>
      </c>
      <c r="S705" s="146">
        <v>5</v>
      </c>
      <c r="T705" s="146">
        <v>0</v>
      </c>
      <c r="U705" s="146">
        <v>0</v>
      </c>
      <c r="V705" s="146">
        <v>0</v>
      </c>
      <c r="W705" s="146">
        <v>0</v>
      </c>
      <c r="X705" s="146">
        <v>0</v>
      </c>
      <c r="Y705" s="146">
        <v>0</v>
      </c>
      <c r="Z705" s="146">
        <v>0</v>
      </c>
      <c r="AA705" s="146">
        <v>0</v>
      </c>
      <c r="AB705" s="146">
        <v>0</v>
      </c>
      <c r="AC705" s="248">
        <v>0</v>
      </c>
      <c r="AE705" s="144">
        <v>9</v>
      </c>
      <c r="AF705" s="8">
        <v>0</v>
      </c>
      <c r="AG705" s="8">
        <v>9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145">
        <v>0</v>
      </c>
      <c r="AR705" s="10"/>
    </row>
    <row r="706" spans="1:44" x14ac:dyDescent="0.35">
      <c r="A706" s="171">
        <v>6</v>
      </c>
      <c r="B706" s="228">
        <v>0.48958299999999999</v>
      </c>
      <c r="C706" s="144">
        <v>6</v>
      </c>
      <c r="D706" s="247">
        <v>1</v>
      </c>
      <c r="E706" s="146">
        <v>5</v>
      </c>
      <c r="F706" s="146">
        <v>0</v>
      </c>
      <c r="G706" s="146">
        <v>0</v>
      </c>
      <c r="H706" s="146">
        <v>0</v>
      </c>
      <c r="I706" s="146">
        <v>0</v>
      </c>
      <c r="J706" s="146">
        <v>0</v>
      </c>
      <c r="K706" s="146">
        <v>0</v>
      </c>
      <c r="L706" s="146">
        <v>0</v>
      </c>
      <c r="M706" s="146">
        <v>0</v>
      </c>
      <c r="N706" s="146">
        <v>0</v>
      </c>
      <c r="O706" s="248">
        <v>0</v>
      </c>
      <c r="Q706" s="144">
        <v>6</v>
      </c>
      <c r="R706" s="247">
        <v>0</v>
      </c>
      <c r="S706" s="146">
        <v>6</v>
      </c>
      <c r="T706" s="146">
        <v>0</v>
      </c>
      <c r="U706" s="146">
        <v>0</v>
      </c>
      <c r="V706" s="146">
        <v>0</v>
      </c>
      <c r="W706" s="146">
        <v>0</v>
      </c>
      <c r="X706" s="146">
        <v>0</v>
      </c>
      <c r="Y706" s="146">
        <v>0</v>
      </c>
      <c r="Z706" s="146">
        <v>0</v>
      </c>
      <c r="AA706" s="146">
        <v>0</v>
      </c>
      <c r="AB706" s="146">
        <v>0</v>
      </c>
      <c r="AC706" s="248">
        <v>0</v>
      </c>
      <c r="AE706" s="144">
        <v>12</v>
      </c>
      <c r="AF706" s="8">
        <v>1</v>
      </c>
      <c r="AG706" s="8">
        <v>11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145">
        <v>0</v>
      </c>
      <c r="AR706" s="10"/>
    </row>
    <row r="707" spans="1:44" x14ac:dyDescent="0.35">
      <c r="A707" s="171">
        <v>6</v>
      </c>
      <c r="B707" s="228">
        <v>0.5</v>
      </c>
      <c r="C707" s="144">
        <v>7</v>
      </c>
      <c r="D707" s="247">
        <v>0</v>
      </c>
      <c r="E707" s="146">
        <v>6</v>
      </c>
      <c r="F707" s="146">
        <v>0</v>
      </c>
      <c r="G707" s="146">
        <v>1</v>
      </c>
      <c r="H707" s="146">
        <v>0</v>
      </c>
      <c r="I707" s="146">
        <v>0</v>
      </c>
      <c r="J707" s="146">
        <v>0</v>
      </c>
      <c r="K707" s="146">
        <v>0</v>
      </c>
      <c r="L707" s="146">
        <v>0</v>
      </c>
      <c r="M707" s="146">
        <v>0</v>
      </c>
      <c r="N707" s="146">
        <v>0</v>
      </c>
      <c r="O707" s="248">
        <v>0</v>
      </c>
      <c r="Q707" s="144">
        <v>8</v>
      </c>
      <c r="R707" s="247">
        <v>0</v>
      </c>
      <c r="S707" s="146">
        <v>8</v>
      </c>
      <c r="T707" s="146">
        <v>0</v>
      </c>
      <c r="U707" s="146">
        <v>0</v>
      </c>
      <c r="V707" s="146">
        <v>0</v>
      </c>
      <c r="W707" s="146">
        <v>0</v>
      </c>
      <c r="X707" s="146">
        <v>0</v>
      </c>
      <c r="Y707" s="146">
        <v>0</v>
      </c>
      <c r="Z707" s="146">
        <v>0</v>
      </c>
      <c r="AA707" s="146">
        <v>0</v>
      </c>
      <c r="AB707" s="146">
        <v>0</v>
      </c>
      <c r="AC707" s="248">
        <v>0</v>
      </c>
      <c r="AE707" s="144">
        <v>15</v>
      </c>
      <c r="AF707" s="146">
        <v>0</v>
      </c>
      <c r="AG707" s="8">
        <v>14</v>
      </c>
      <c r="AH707" s="8">
        <v>0</v>
      </c>
      <c r="AI707" s="8">
        <v>1</v>
      </c>
      <c r="AJ707" s="8">
        <v>0</v>
      </c>
      <c r="AK707" s="8">
        <v>0</v>
      </c>
      <c r="AL707" s="8">
        <v>0</v>
      </c>
      <c r="AM707" s="8">
        <v>0</v>
      </c>
      <c r="AN707" s="8">
        <v>0</v>
      </c>
      <c r="AO707" s="8">
        <v>0</v>
      </c>
      <c r="AP707" s="8">
        <v>0</v>
      </c>
      <c r="AQ707" s="145">
        <v>0</v>
      </c>
      <c r="AR707" s="10"/>
    </row>
    <row r="708" spans="1:44" x14ac:dyDescent="0.35">
      <c r="A708" s="171">
        <v>6</v>
      </c>
      <c r="B708" s="228">
        <v>0.51041700000000001</v>
      </c>
      <c r="C708" s="144">
        <v>1</v>
      </c>
      <c r="D708" s="247">
        <v>0</v>
      </c>
      <c r="E708" s="146">
        <v>1</v>
      </c>
      <c r="F708" s="146">
        <v>0</v>
      </c>
      <c r="G708" s="146">
        <v>0</v>
      </c>
      <c r="H708" s="146">
        <v>0</v>
      </c>
      <c r="I708" s="146">
        <v>0</v>
      </c>
      <c r="J708" s="146">
        <v>0</v>
      </c>
      <c r="K708" s="146">
        <v>0</v>
      </c>
      <c r="L708" s="146">
        <v>0</v>
      </c>
      <c r="M708" s="146">
        <v>0</v>
      </c>
      <c r="N708" s="146">
        <v>0</v>
      </c>
      <c r="O708" s="248">
        <v>0</v>
      </c>
      <c r="Q708" s="144">
        <v>4</v>
      </c>
      <c r="R708" s="247">
        <v>0</v>
      </c>
      <c r="S708" s="146">
        <v>4</v>
      </c>
      <c r="T708" s="146">
        <v>0</v>
      </c>
      <c r="U708" s="146">
        <v>0</v>
      </c>
      <c r="V708" s="146">
        <v>0</v>
      </c>
      <c r="W708" s="146">
        <v>0</v>
      </c>
      <c r="X708" s="146">
        <v>0</v>
      </c>
      <c r="Y708" s="146">
        <v>0</v>
      </c>
      <c r="Z708" s="146">
        <v>0</v>
      </c>
      <c r="AA708" s="146">
        <v>0</v>
      </c>
      <c r="AB708" s="146">
        <v>0</v>
      </c>
      <c r="AC708" s="248">
        <v>0</v>
      </c>
      <c r="AE708" s="144">
        <v>5</v>
      </c>
      <c r="AF708" s="8">
        <v>0</v>
      </c>
      <c r="AG708" s="8">
        <v>5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145">
        <v>0</v>
      </c>
      <c r="AR708" s="10"/>
    </row>
    <row r="709" spans="1:44" x14ac:dyDescent="0.35">
      <c r="A709" s="171">
        <v>6</v>
      </c>
      <c r="B709" s="228">
        <v>0.52083299999999999</v>
      </c>
      <c r="C709" s="144">
        <v>3</v>
      </c>
      <c r="D709" s="247">
        <v>0</v>
      </c>
      <c r="E709" s="146">
        <v>3</v>
      </c>
      <c r="F709" s="146">
        <v>0</v>
      </c>
      <c r="G709" s="146">
        <v>0</v>
      </c>
      <c r="H709" s="146">
        <v>0</v>
      </c>
      <c r="I709" s="146">
        <v>0</v>
      </c>
      <c r="J709" s="146">
        <v>0</v>
      </c>
      <c r="K709" s="146">
        <v>0</v>
      </c>
      <c r="L709" s="146">
        <v>0</v>
      </c>
      <c r="M709" s="146">
        <v>0</v>
      </c>
      <c r="N709" s="146">
        <v>0</v>
      </c>
      <c r="O709" s="248">
        <v>0</v>
      </c>
      <c r="Q709" s="144">
        <v>3</v>
      </c>
      <c r="R709" s="247">
        <v>0</v>
      </c>
      <c r="S709" s="146">
        <v>3</v>
      </c>
      <c r="T709" s="146">
        <v>0</v>
      </c>
      <c r="U709" s="146">
        <v>0</v>
      </c>
      <c r="V709" s="146">
        <v>0</v>
      </c>
      <c r="W709" s="146">
        <v>0</v>
      </c>
      <c r="X709" s="146">
        <v>0</v>
      </c>
      <c r="Y709" s="146">
        <v>0</v>
      </c>
      <c r="Z709" s="146">
        <v>0</v>
      </c>
      <c r="AA709" s="146">
        <v>0</v>
      </c>
      <c r="AB709" s="146">
        <v>0</v>
      </c>
      <c r="AC709" s="248">
        <v>0</v>
      </c>
      <c r="AE709" s="144">
        <v>6</v>
      </c>
      <c r="AF709" s="8">
        <v>0</v>
      </c>
      <c r="AG709" s="8">
        <v>6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8">
        <v>0</v>
      </c>
      <c r="AO709" s="8">
        <v>0</v>
      </c>
      <c r="AP709" s="8">
        <v>0</v>
      </c>
      <c r="AQ709" s="145">
        <v>0</v>
      </c>
      <c r="AR709" s="10"/>
    </row>
    <row r="710" spans="1:44" x14ac:dyDescent="0.35">
      <c r="A710" s="171">
        <v>6</v>
      </c>
      <c r="B710" s="228">
        <v>0.53125</v>
      </c>
      <c r="C710" s="144">
        <v>6</v>
      </c>
      <c r="D710" s="247">
        <v>0</v>
      </c>
      <c r="E710" s="146">
        <v>5</v>
      </c>
      <c r="F710" s="146">
        <v>0</v>
      </c>
      <c r="G710" s="146">
        <v>0</v>
      </c>
      <c r="H710" s="146">
        <v>0</v>
      </c>
      <c r="I710" s="146">
        <v>0</v>
      </c>
      <c r="J710" s="146">
        <v>1</v>
      </c>
      <c r="K710" s="146">
        <v>0</v>
      </c>
      <c r="L710" s="146">
        <v>0</v>
      </c>
      <c r="M710" s="146">
        <v>0</v>
      </c>
      <c r="N710" s="146">
        <v>0</v>
      </c>
      <c r="O710" s="248">
        <v>0</v>
      </c>
      <c r="Q710" s="144">
        <v>1</v>
      </c>
      <c r="R710" s="247">
        <v>0</v>
      </c>
      <c r="S710" s="146">
        <v>1</v>
      </c>
      <c r="T710" s="146">
        <v>0</v>
      </c>
      <c r="U710" s="146">
        <v>0</v>
      </c>
      <c r="V710" s="146">
        <v>0</v>
      </c>
      <c r="W710" s="146">
        <v>0</v>
      </c>
      <c r="X710" s="146">
        <v>0</v>
      </c>
      <c r="Y710" s="146">
        <v>0</v>
      </c>
      <c r="Z710" s="146">
        <v>0</v>
      </c>
      <c r="AA710" s="146">
        <v>0</v>
      </c>
      <c r="AB710" s="146">
        <v>0</v>
      </c>
      <c r="AC710" s="248">
        <v>0</v>
      </c>
      <c r="AE710" s="144">
        <v>7</v>
      </c>
      <c r="AF710" s="8">
        <v>0</v>
      </c>
      <c r="AG710" s="8">
        <v>6</v>
      </c>
      <c r="AH710" s="8">
        <v>0</v>
      </c>
      <c r="AI710" s="8">
        <v>0</v>
      </c>
      <c r="AJ710" s="8">
        <v>0</v>
      </c>
      <c r="AK710" s="8">
        <v>0</v>
      </c>
      <c r="AL710" s="8">
        <v>1</v>
      </c>
      <c r="AM710" s="8">
        <v>0</v>
      </c>
      <c r="AN710" s="8">
        <v>0</v>
      </c>
      <c r="AO710" s="8">
        <v>0</v>
      </c>
      <c r="AP710" s="8">
        <v>0</v>
      </c>
      <c r="AQ710" s="145">
        <v>0</v>
      </c>
      <c r="AR710" s="10"/>
    </row>
    <row r="711" spans="1:44" x14ac:dyDescent="0.35">
      <c r="A711" s="171">
        <v>6</v>
      </c>
      <c r="B711" s="228">
        <v>0.54166700000000001</v>
      </c>
      <c r="C711" s="144">
        <v>4</v>
      </c>
      <c r="D711" s="247">
        <v>0</v>
      </c>
      <c r="E711" s="146">
        <v>3</v>
      </c>
      <c r="F711" s="146">
        <v>0</v>
      </c>
      <c r="G711" s="146">
        <v>1</v>
      </c>
      <c r="H711" s="146">
        <v>0</v>
      </c>
      <c r="I711" s="146">
        <v>0</v>
      </c>
      <c r="J711" s="146">
        <v>0</v>
      </c>
      <c r="K711" s="146">
        <v>0</v>
      </c>
      <c r="L711" s="146">
        <v>0</v>
      </c>
      <c r="M711" s="146">
        <v>0</v>
      </c>
      <c r="N711" s="146">
        <v>0</v>
      </c>
      <c r="O711" s="248">
        <v>0</v>
      </c>
      <c r="Q711" s="144">
        <v>6</v>
      </c>
      <c r="R711" s="247">
        <v>0</v>
      </c>
      <c r="S711" s="146">
        <v>5</v>
      </c>
      <c r="T711" s="146">
        <v>0</v>
      </c>
      <c r="U711" s="146">
        <v>1</v>
      </c>
      <c r="V711" s="146">
        <v>0</v>
      </c>
      <c r="W711" s="146">
        <v>0</v>
      </c>
      <c r="X711" s="146">
        <v>0</v>
      </c>
      <c r="Y711" s="146">
        <v>0</v>
      </c>
      <c r="Z711" s="146">
        <v>0</v>
      </c>
      <c r="AA711" s="146">
        <v>0</v>
      </c>
      <c r="AB711" s="146">
        <v>0</v>
      </c>
      <c r="AC711" s="248">
        <v>0</v>
      </c>
      <c r="AE711" s="144">
        <v>10</v>
      </c>
      <c r="AF711" s="8">
        <v>0</v>
      </c>
      <c r="AG711" s="8">
        <v>8</v>
      </c>
      <c r="AH711" s="8">
        <v>0</v>
      </c>
      <c r="AI711" s="8">
        <v>2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145">
        <v>0</v>
      </c>
      <c r="AR711" s="10"/>
    </row>
    <row r="712" spans="1:44" x14ac:dyDescent="0.35">
      <c r="A712" s="171">
        <v>6</v>
      </c>
      <c r="B712" s="228">
        <v>0.55208299999999999</v>
      </c>
      <c r="C712" s="144">
        <v>4</v>
      </c>
      <c r="D712" s="247">
        <v>0</v>
      </c>
      <c r="E712" s="146">
        <v>4</v>
      </c>
      <c r="F712" s="146">
        <v>0</v>
      </c>
      <c r="G712" s="146">
        <v>0</v>
      </c>
      <c r="H712" s="146">
        <v>0</v>
      </c>
      <c r="I712" s="146">
        <v>0</v>
      </c>
      <c r="J712" s="146">
        <v>0</v>
      </c>
      <c r="K712" s="146">
        <v>0</v>
      </c>
      <c r="L712" s="146">
        <v>0</v>
      </c>
      <c r="M712" s="146">
        <v>0</v>
      </c>
      <c r="N712" s="146">
        <v>0</v>
      </c>
      <c r="O712" s="248">
        <v>0</v>
      </c>
      <c r="Q712" s="144">
        <v>6</v>
      </c>
      <c r="R712" s="247">
        <v>0</v>
      </c>
      <c r="S712" s="146">
        <v>6</v>
      </c>
      <c r="T712" s="146">
        <v>0</v>
      </c>
      <c r="U712" s="146">
        <v>0</v>
      </c>
      <c r="V712" s="146">
        <v>0</v>
      </c>
      <c r="W712" s="146">
        <v>0</v>
      </c>
      <c r="X712" s="146">
        <v>0</v>
      </c>
      <c r="Y712" s="146">
        <v>0</v>
      </c>
      <c r="Z712" s="146">
        <v>0</v>
      </c>
      <c r="AA712" s="146">
        <v>0</v>
      </c>
      <c r="AB712" s="146">
        <v>0</v>
      </c>
      <c r="AC712" s="248">
        <v>0</v>
      </c>
      <c r="AE712" s="144">
        <v>10</v>
      </c>
      <c r="AF712" s="8">
        <v>0</v>
      </c>
      <c r="AG712" s="8">
        <v>10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8">
        <v>0</v>
      </c>
      <c r="AO712" s="8">
        <v>0</v>
      </c>
      <c r="AP712" s="8">
        <v>0</v>
      </c>
      <c r="AQ712" s="145">
        <v>0</v>
      </c>
      <c r="AR712" s="10"/>
    </row>
    <row r="713" spans="1:44" x14ac:dyDescent="0.35">
      <c r="A713" s="171">
        <v>6</v>
      </c>
      <c r="B713" s="228">
        <v>0.5625</v>
      </c>
      <c r="C713" s="144">
        <v>7</v>
      </c>
      <c r="D713" s="247">
        <v>0</v>
      </c>
      <c r="E713" s="146">
        <v>6</v>
      </c>
      <c r="F713" s="146">
        <v>0</v>
      </c>
      <c r="G713" s="146">
        <v>1</v>
      </c>
      <c r="H713" s="146">
        <v>0</v>
      </c>
      <c r="I713" s="146">
        <v>0</v>
      </c>
      <c r="J713" s="146">
        <v>0</v>
      </c>
      <c r="K713" s="146">
        <v>0</v>
      </c>
      <c r="L713" s="146">
        <v>0</v>
      </c>
      <c r="M713" s="146">
        <v>0</v>
      </c>
      <c r="N713" s="146">
        <v>0</v>
      </c>
      <c r="O713" s="248">
        <v>0</v>
      </c>
      <c r="Q713" s="144">
        <v>3</v>
      </c>
      <c r="R713" s="247">
        <v>0</v>
      </c>
      <c r="S713" s="146">
        <v>3</v>
      </c>
      <c r="T713" s="146">
        <v>0</v>
      </c>
      <c r="U713" s="146">
        <v>0</v>
      </c>
      <c r="V713" s="146">
        <v>0</v>
      </c>
      <c r="W713" s="146">
        <v>0</v>
      </c>
      <c r="X713" s="146">
        <v>0</v>
      </c>
      <c r="Y713" s="146">
        <v>0</v>
      </c>
      <c r="Z713" s="146">
        <v>0</v>
      </c>
      <c r="AA713" s="146">
        <v>0</v>
      </c>
      <c r="AB713" s="146">
        <v>0</v>
      </c>
      <c r="AC713" s="248">
        <v>0</v>
      </c>
      <c r="AE713" s="144">
        <v>10</v>
      </c>
      <c r="AF713" s="8">
        <v>0</v>
      </c>
      <c r="AG713" s="8">
        <v>9</v>
      </c>
      <c r="AH713" s="8">
        <v>0</v>
      </c>
      <c r="AI713" s="8">
        <v>1</v>
      </c>
      <c r="AJ713" s="8">
        <v>0</v>
      </c>
      <c r="AK713" s="8">
        <v>0</v>
      </c>
      <c r="AL713" s="8">
        <v>0</v>
      </c>
      <c r="AM713" s="8">
        <v>0</v>
      </c>
      <c r="AN713" s="8">
        <v>0</v>
      </c>
      <c r="AO713" s="8">
        <v>0</v>
      </c>
      <c r="AP713" s="8">
        <v>0</v>
      </c>
      <c r="AQ713" s="145">
        <v>0</v>
      </c>
      <c r="AR713" s="10"/>
    </row>
    <row r="714" spans="1:44" x14ac:dyDescent="0.35">
      <c r="A714" s="171">
        <v>6</v>
      </c>
      <c r="B714" s="228">
        <v>0.57291700000000001</v>
      </c>
      <c r="C714" s="144">
        <v>2</v>
      </c>
      <c r="D714" s="247">
        <v>0</v>
      </c>
      <c r="E714" s="146">
        <v>1</v>
      </c>
      <c r="F714" s="146">
        <v>0</v>
      </c>
      <c r="G714" s="146">
        <v>1</v>
      </c>
      <c r="H714" s="146">
        <v>0</v>
      </c>
      <c r="I714" s="146">
        <v>0</v>
      </c>
      <c r="J714" s="146">
        <v>0</v>
      </c>
      <c r="K714" s="146">
        <v>0</v>
      </c>
      <c r="L714" s="146">
        <v>0</v>
      </c>
      <c r="M714" s="146">
        <v>0</v>
      </c>
      <c r="N714" s="146">
        <v>0</v>
      </c>
      <c r="O714" s="248">
        <v>0</v>
      </c>
      <c r="Q714" s="144">
        <v>6</v>
      </c>
      <c r="R714" s="247">
        <v>0</v>
      </c>
      <c r="S714" s="146">
        <v>6</v>
      </c>
      <c r="T714" s="146">
        <v>0</v>
      </c>
      <c r="U714" s="146">
        <v>0</v>
      </c>
      <c r="V714" s="146">
        <v>0</v>
      </c>
      <c r="W714" s="146">
        <v>0</v>
      </c>
      <c r="X714" s="146">
        <v>0</v>
      </c>
      <c r="Y714" s="146">
        <v>0</v>
      </c>
      <c r="Z714" s="146">
        <v>0</v>
      </c>
      <c r="AA714" s="146">
        <v>0</v>
      </c>
      <c r="AB714" s="146">
        <v>0</v>
      </c>
      <c r="AC714" s="248">
        <v>0</v>
      </c>
      <c r="AE714" s="144">
        <v>8</v>
      </c>
      <c r="AF714" s="8">
        <v>0</v>
      </c>
      <c r="AG714" s="8">
        <v>7</v>
      </c>
      <c r="AH714" s="8">
        <v>0</v>
      </c>
      <c r="AI714" s="8">
        <v>1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145">
        <v>0</v>
      </c>
      <c r="AR714" s="10"/>
    </row>
    <row r="715" spans="1:44" x14ac:dyDescent="0.35">
      <c r="A715" s="171">
        <v>6</v>
      </c>
      <c r="B715" s="228">
        <v>0.58333299999999999</v>
      </c>
      <c r="C715" s="144">
        <v>7</v>
      </c>
      <c r="D715" s="247">
        <v>0</v>
      </c>
      <c r="E715" s="146">
        <v>7</v>
      </c>
      <c r="F715" s="146">
        <v>0</v>
      </c>
      <c r="G715" s="146">
        <v>0</v>
      </c>
      <c r="H715" s="146">
        <v>0</v>
      </c>
      <c r="I715" s="146">
        <v>0</v>
      </c>
      <c r="J715" s="146">
        <v>0</v>
      </c>
      <c r="K715" s="146">
        <v>0</v>
      </c>
      <c r="L715" s="146">
        <v>0</v>
      </c>
      <c r="M715" s="146">
        <v>0</v>
      </c>
      <c r="N715" s="146">
        <v>0</v>
      </c>
      <c r="O715" s="248">
        <v>0</v>
      </c>
      <c r="Q715" s="144">
        <v>7</v>
      </c>
      <c r="R715" s="247">
        <v>1</v>
      </c>
      <c r="S715" s="146">
        <v>6</v>
      </c>
      <c r="T715" s="146">
        <v>0</v>
      </c>
      <c r="U715" s="146">
        <v>0</v>
      </c>
      <c r="V715" s="146">
        <v>0</v>
      </c>
      <c r="W715" s="146">
        <v>0</v>
      </c>
      <c r="X715" s="146">
        <v>0</v>
      </c>
      <c r="Y715" s="146">
        <v>0</v>
      </c>
      <c r="Z715" s="146">
        <v>0</v>
      </c>
      <c r="AA715" s="146">
        <v>0</v>
      </c>
      <c r="AB715" s="146">
        <v>0</v>
      </c>
      <c r="AC715" s="248">
        <v>0</v>
      </c>
      <c r="AE715" s="144">
        <v>14</v>
      </c>
      <c r="AF715" s="8">
        <v>1</v>
      </c>
      <c r="AG715" s="8">
        <v>13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</v>
      </c>
      <c r="AQ715" s="145">
        <v>0</v>
      </c>
      <c r="AR715" s="10"/>
    </row>
    <row r="716" spans="1:44" x14ac:dyDescent="0.35">
      <c r="A716" s="171">
        <v>6</v>
      </c>
      <c r="B716" s="228">
        <v>0.59375</v>
      </c>
      <c r="C716" s="144">
        <v>5</v>
      </c>
      <c r="D716" s="247">
        <v>0</v>
      </c>
      <c r="E716" s="146">
        <v>5</v>
      </c>
      <c r="F716" s="146">
        <v>0</v>
      </c>
      <c r="G716" s="146">
        <v>0</v>
      </c>
      <c r="H716" s="146">
        <v>0</v>
      </c>
      <c r="I716" s="146">
        <v>0</v>
      </c>
      <c r="J716" s="146">
        <v>0</v>
      </c>
      <c r="K716" s="146">
        <v>0</v>
      </c>
      <c r="L716" s="146">
        <v>0</v>
      </c>
      <c r="M716" s="146">
        <v>0</v>
      </c>
      <c r="N716" s="146">
        <v>0</v>
      </c>
      <c r="O716" s="248">
        <v>0</v>
      </c>
      <c r="Q716" s="144">
        <v>5</v>
      </c>
      <c r="R716" s="247">
        <v>0</v>
      </c>
      <c r="S716" s="146">
        <v>5</v>
      </c>
      <c r="T716" s="146">
        <v>0</v>
      </c>
      <c r="U716" s="146">
        <v>0</v>
      </c>
      <c r="V716" s="146">
        <v>0</v>
      </c>
      <c r="W716" s="146">
        <v>0</v>
      </c>
      <c r="X716" s="146">
        <v>0</v>
      </c>
      <c r="Y716" s="146">
        <v>0</v>
      </c>
      <c r="Z716" s="146">
        <v>0</v>
      </c>
      <c r="AA716" s="146">
        <v>0</v>
      </c>
      <c r="AB716" s="146">
        <v>0</v>
      </c>
      <c r="AC716" s="248">
        <v>0</v>
      </c>
      <c r="AE716" s="144">
        <v>10</v>
      </c>
      <c r="AF716" s="8">
        <v>0</v>
      </c>
      <c r="AG716" s="8">
        <v>10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</v>
      </c>
      <c r="AQ716" s="145">
        <v>0</v>
      </c>
      <c r="AR716" s="10"/>
    </row>
    <row r="717" spans="1:44" x14ac:dyDescent="0.35">
      <c r="A717" s="171">
        <v>6</v>
      </c>
      <c r="B717" s="228">
        <v>0.60416700000000001</v>
      </c>
      <c r="C717" s="144">
        <v>5</v>
      </c>
      <c r="D717" s="247">
        <v>0</v>
      </c>
      <c r="E717" s="146">
        <v>5</v>
      </c>
      <c r="F717" s="146">
        <v>0</v>
      </c>
      <c r="G717" s="146">
        <v>0</v>
      </c>
      <c r="H717" s="146">
        <v>0</v>
      </c>
      <c r="I717" s="146">
        <v>0</v>
      </c>
      <c r="J717" s="146">
        <v>0</v>
      </c>
      <c r="K717" s="146">
        <v>0</v>
      </c>
      <c r="L717" s="146">
        <v>0</v>
      </c>
      <c r="M717" s="146">
        <v>0</v>
      </c>
      <c r="N717" s="146">
        <v>0</v>
      </c>
      <c r="O717" s="248">
        <v>0</v>
      </c>
      <c r="Q717" s="144">
        <v>6</v>
      </c>
      <c r="R717" s="247">
        <v>0</v>
      </c>
      <c r="S717" s="146">
        <v>6</v>
      </c>
      <c r="T717" s="146">
        <v>0</v>
      </c>
      <c r="U717" s="146">
        <v>0</v>
      </c>
      <c r="V717" s="146">
        <v>0</v>
      </c>
      <c r="W717" s="146">
        <v>0</v>
      </c>
      <c r="X717" s="146">
        <v>0</v>
      </c>
      <c r="Y717" s="146">
        <v>0</v>
      </c>
      <c r="Z717" s="146">
        <v>0</v>
      </c>
      <c r="AA717" s="146">
        <v>0</v>
      </c>
      <c r="AB717" s="146">
        <v>0</v>
      </c>
      <c r="AC717" s="248">
        <v>0</v>
      </c>
      <c r="AE717" s="144">
        <v>11</v>
      </c>
      <c r="AF717" s="8">
        <v>0</v>
      </c>
      <c r="AG717" s="8">
        <v>11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0</v>
      </c>
      <c r="AQ717" s="145">
        <v>0</v>
      </c>
      <c r="AR717" s="10"/>
    </row>
    <row r="718" spans="1:44" x14ac:dyDescent="0.35">
      <c r="A718" s="171">
        <v>6</v>
      </c>
      <c r="B718" s="228">
        <v>0.61458299999999999</v>
      </c>
      <c r="C718" s="144">
        <v>5</v>
      </c>
      <c r="D718" s="247">
        <v>0</v>
      </c>
      <c r="E718" s="146">
        <v>5</v>
      </c>
      <c r="F718" s="146">
        <v>0</v>
      </c>
      <c r="G718" s="146">
        <v>0</v>
      </c>
      <c r="H718" s="146">
        <v>0</v>
      </c>
      <c r="I718" s="146">
        <v>0</v>
      </c>
      <c r="J718" s="146">
        <v>0</v>
      </c>
      <c r="K718" s="146">
        <v>0</v>
      </c>
      <c r="L718" s="146">
        <v>0</v>
      </c>
      <c r="M718" s="146">
        <v>0</v>
      </c>
      <c r="N718" s="146">
        <v>0</v>
      </c>
      <c r="O718" s="248">
        <v>0</v>
      </c>
      <c r="Q718" s="144">
        <v>1</v>
      </c>
      <c r="R718" s="247">
        <v>0</v>
      </c>
      <c r="S718" s="146">
        <v>1</v>
      </c>
      <c r="T718" s="146">
        <v>0</v>
      </c>
      <c r="U718" s="146">
        <v>0</v>
      </c>
      <c r="V718" s="146">
        <v>0</v>
      </c>
      <c r="W718" s="146">
        <v>0</v>
      </c>
      <c r="X718" s="146">
        <v>0</v>
      </c>
      <c r="Y718" s="146">
        <v>0</v>
      </c>
      <c r="Z718" s="146">
        <v>0</v>
      </c>
      <c r="AA718" s="146">
        <v>0</v>
      </c>
      <c r="AB718" s="146">
        <v>0</v>
      </c>
      <c r="AC718" s="248">
        <v>0</v>
      </c>
      <c r="AE718" s="144">
        <v>6</v>
      </c>
      <c r="AF718" s="8">
        <v>0</v>
      </c>
      <c r="AG718" s="8">
        <v>6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8">
        <v>0</v>
      </c>
      <c r="AO718" s="8">
        <v>0</v>
      </c>
      <c r="AP718" s="8">
        <v>0</v>
      </c>
      <c r="AQ718" s="145">
        <v>0</v>
      </c>
      <c r="AR718" s="10"/>
    </row>
    <row r="719" spans="1:44" x14ac:dyDescent="0.35">
      <c r="A719" s="171">
        <v>6</v>
      </c>
      <c r="B719" s="228">
        <v>0.625</v>
      </c>
      <c r="C719" s="144">
        <v>1</v>
      </c>
      <c r="D719" s="247">
        <v>0</v>
      </c>
      <c r="E719" s="146">
        <v>1</v>
      </c>
      <c r="F719" s="146">
        <v>0</v>
      </c>
      <c r="G719" s="146">
        <v>0</v>
      </c>
      <c r="H719" s="146">
        <v>0</v>
      </c>
      <c r="I719" s="146">
        <v>0</v>
      </c>
      <c r="J719" s="146">
        <v>0</v>
      </c>
      <c r="K719" s="146">
        <v>0</v>
      </c>
      <c r="L719" s="146">
        <v>0</v>
      </c>
      <c r="M719" s="146">
        <v>0</v>
      </c>
      <c r="N719" s="146">
        <v>0</v>
      </c>
      <c r="O719" s="248">
        <v>0</v>
      </c>
      <c r="Q719" s="144">
        <v>3</v>
      </c>
      <c r="R719" s="247">
        <v>0</v>
      </c>
      <c r="S719" s="146">
        <v>3</v>
      </c>
      <c r="T719" s="146">
        <v>0</v>
      </c>
      <c r="U719" s="146">
        <v>0</v>
      </c>
      <c r="V719" s="146">
        <v>0</v>
      </c>
      <c r="W719" s="146">
        <v>0</v>
      </c>
      <c r="X719" s="146">
        <v>0</v>
      </c>
      <c r="Y719" s="146">
        <v>0</v>
      </c>
      <c r="Z719" s="146">
        <v>0</v>
      </c>
      <c r="AA719" s="146">
        <v>0</v>
      </c>
      <c r="AB719" s="146">
        <v>0</v>
      </c>
      <c r="AC719" s="248">
        <v>0</v>
      </c>
      <c r="AE719" s="144">
        <v>4</v>
      </c>
      <c r="AF719" s="8">
        <v>0</v>
      </c>
      <c r="AG719" s="8">
        <v>4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8">
        <v>0</v>
      </c>
      <c r="AO719" s="8">
        <v>0</v>
      </c>
      <c r="AP719" s="8">
        <v>0</v>
      </c>
      <c r="AQ719" s="145">
        <v>0</v>
      </c>
      <c r="AR719" s="10"/>
    </row>
    <row r="720" spans="1:44" x14ac:dyDescent="0.35">
      <c r="A720" s="171">
        <v>6</v>
      </c>
      <c r="B720" s="228">
        <v>0.63541700000000001</v>
      </c>
      <c r="C720" s="144">
        <v>6</v>
      </c>
      <c r="D720" s="247">
        <v>0</v>
      </c>
      <c r="E720" s="146">
        <v>5</v>
      </c>
      <c r="F720" s="146">
        <v>0</v>
      </c>
      <c r="G720" s="146">
        <v>1</v>
      </c>
      <c r="H720" s="146">
        <v>0</v>
      </c>
      <c r="I720" s="146">
        <v>0</v>
      </c>
      <c r="J720" s="146">
        <v>0</v>
      </c>
      <c r="K720" s="146">
        <v>0</v>
      </c>
      <c r="L720" s="146">
        <v>0</v>
      </c>
      <c r="M720" s="146">
        <v>0</v>
      </c>
      <c r="N720" s="146">
        <v>0</v>
      </c>
      <c r="O720" s="248">
        <v>0</v>
      </c>
      <c r="Q720" s="144">
        <v>4</v>
      </c>
      <c r="R720" s="247">
        <v>0</v>
      </c>
      <c r="S720" s="146">
        <v>4</v>
      </c>
      <c r="T720" s="146">
        <v>0</v>
      </c>
      <c r="U720" s="146">
        <v>0</v>
      </c>
      <c r="V720" s="146">
        <v>0</v>
      </c>
      <c r="W720" s="146">
        <v>0</v>
      </c>
      <c r="X720" s="146">
        <v>0</v>
      </c>
      <c r="Y720" s="146">
        <v>0</v>
      </c>
      <c r="Z720" s="146">
        <v>0</v>
      </c>
      <c r="AA720" s="146">
        <v>0</v>
      </c>
      <c r="AB720" s="146">
        <v>0</v>
      </c>
      <c r="AC720" s="248">
        <v>0</v>
      </c>
      <c r="AE720" s="144">
        <v>10</v>
      </c>
      <c r="AF720" s="8">
        <v>0</v>
      </c>
      <c r="AG720" s="8">
        <v>9</v>
      </c>
      <c r="AH720" s="8">
        <v>0</v>
      </c>
      <c r="AI720" s="8">
        <v>1</v>
      </c>
      <c r="AJ720" s="8">
        <v>0</v>
      </c>
      <c r="AK720" s="8">
        <v>0</v>
      </c>
      <c r="AL720" s="8">
        <v>0</v>
      </c>
      <c r="AM720" s="8">
        <v>0</v>
      </c>
      <c r="AN720" s="8">
        <v>0</v>
      </c>
      <c r="AO720" s="8">
        <v>0</v>
      </c>
      <c r="AP720" s="8">
        <v>0</v>
      </c>
      <c r="AQ720" s="145">
        <v>0</v>
      </c>
      <c r="AR720" s="10"/>
    </row>
    <row r="721" spans="1:44" x14ac:dyDescent="0.35">
      <c r="A721" s="171">
        <v>6</v>
      </c>
      <c r="B721" s="228">
        <v>0.64583299999999999</v>
      </c>
      <c r="C721" s="144">
        <v>5</v>
      </c>
      <c r="D721" s="247">
        <v>0</v>
      </c>
      <c r="E721" s="146">
        <v>4</v>
      </c>
      <c r="F721" s="146">
        <v>0</v>
      </c>
      <c r="G721" s="146">
        <v>1</v>
      </c>
      <c r="H721" s="146">
        <v>0</v>
      </c>
      <c r="I721" s="146">
        <v>0</v>
      </c>
      <c r="J721" s="146">
        <v>0</v>
      </c>
      <c r="K721" s="146">
        <v>0</v>
      </c>
      <c r="L721" s="146">
        <v>0</v>
      </c>
      <c r="M721" s="146">
        <v>0</v>
      </c>
      <c r="N721" s="146">
        <v>0</v>
      </c>
      <c r="O721" s="248">
        <v>0</v>
      </c>
      <c r="Q721" s="144">
        <v>1</v>
      </c>
      <c r="R721" s="247">
        <v>0</v>
      </c>
      <c r="S721" s="146">
        <v>1</v>
      </c>
      <c r="T721" s="146">
        <v>0</v>
      </c>
      <c r="U721" s="146">
        <v>0</v>
      </c>
      <c r="V721" s="146">
        <v>0</v>
      </c>
      <c r="W721" s="146">
        <v>0</v>
      </c>
      <c r="X721" s="146">
        <v>0</v>
      </c>
      <c r="Y721" s="146">
        <v>0</v>
      </c>
      <c r="Z721" s="146">
        <v>0</v>
      </c>
      <c r="AA721" s="146">
        <v>0</v>
      </c>
      <c r="AB721" s="146">
        <v>0</v>
      </c>
      <c r="AC721" s="248">
        <v>0</v>
      </c>
      <c r="AE721" s="144">
        <v>6</v>
      </c>
      <c r="AF721" s="8">
        <v>0</v>
      </c>
      <c r="AG721" s="8">
        <v>5</v>
      </c>
      <c r="AH721" s="8">
        <v>0</v>
      </c>
      <c r="AI721" s="8">
        <v>1</v>
      </c>
      <c r="AJ721" s="8">
        <v>0</v>
      </c>
      <c r="AK721" s="8">
        <v>0</v>
      </c>
      <c r="AL721" s="8">
        <v>0</v>
      </c>
      <c r="AM721" s="8">
        <v>0</v>
      </c>
      <c r="AN721" s="8">
        <v>0</v>
      </c>
      <c r="AO721" s="8">
        <v>0</v>
      </c>
      <c r="AP721" s="8">
        <v>0</v>
      </c>
      <c r="AQ721" s="145">
        <v>0</v>
      </c>
      <c r="AR721" s="10"/>
    </row>
    <row r="722" spans="1:44" x14ac:dyDescent="0.35">
      <c r="A722" s="171">
        <v>6</v>
      </c>
      <c r="B722" s="228">
        <v>0.65625</v>
      </c>
      <c r="C722" s="144">
        <v>2</v>
      </c>
      <c r="D722" s="247">
        <v>0</v>
      </c>
      <c r="E722" s="146">
        <v>2</v>
      </c>
      <c r="F722" s="146">
        <v>0</v>
      </c>
      <c r="G722" s="146">
        <v>0</v>
      </c>
      <c r="H722" s="146">
        <v>0</v>
      </c>
      <c r="I722" s="146">
        <v>0</v>
      </c>
      <c r="J722" s="146">
        <v>0</v>
      </c>
      <c r="K722" s="146">
        <v>0</v>
      </c>
      <c r="L722" s="146">
        <v>0</v>
      </c>
      <c r="M722" s="146">
        <v>0</v>
      </c>
      <c r="N722" s="146">
        <v>0</v>
      </c>
      <c r="O722" s="248">
        <v>0</v>
      </c>
      <c r="Q722" s="144">
        <v>9</v>
      </c>
      <c r="R722" s="247">
        <v>0</v>
      </c>
      <c r="S722" s="146">
        <v>7</v>
      </c>
      <c r="T722" s="146">
        <v>0</v>
      </c>
      <c r="U722" s="146">
        <v>2</v>
      </c>
      <c r="V722" s="146">
        <v>0</v>
      </c>
      <c r="W722" s="146">
        <v>0</v>
      </c>
      <c r="X722" s="146">
        <v>0</v>
      </c>
      <c r="Y722" s="146">
        <v>0</v>
      </c>
      <c r="Z722" s="146">
        <v>0</v>
      </c>
      <c r="AA722" s="146">
        <v>0</v>
      </c>
      <c r="AB722" s="146">
        <v>0</v>
      </c>
      <c r="AC722" s="248">
        <v>0</v>
      </c>
      <c r="AE722" s="144">
        <v>11</v>
      </c>
      <c r="AF722" s="8">
        <v>0</v>
      </c>
      <c r="AG722" s="8">
        <v>9</v>
      </c>
      <c r="AH722" s="8">
        <v>0</v>
      </c>
      <c r="AI722" s="8">
        <v>2</v>
      </c>
      <c r="AJ722" s="8">
        <v>0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</v>
      </c>
      <c r="AQ722" s="145">
        <v>0</v>
      </c>
      <c r="AR722" s="10"/>
    </row>
    <row r="723" spans="1:44" x14ac:dyDescent="0.35">
      <c r="A723" s="171">
        <v>6</v>
      </c>
      <c r="B723" s="228">
        <v>0.66666700000000001</v>
      </c>
      <c r="C723" s="144">
        <v>8</v>
      </c>
      <c r="D723" s="247">
        <v>0</v>
      </c>
      <c r="E723" s="146">
        <v>4</v>
      </c>
      <c r="F723" s="146">
        <v>1</v>
      </c>
      <c r="G723" s="146">
        <v>3</v>
      </c>
      <c r="H723" s="146">
        <v>0</v>
      </c>
      <c r="I723" s="146">
        <v>0</v>
      </c>
      <c r="J723" s="146">
        <v>0</v>
      </c>
      <c r="K723" s="146">
        <v>0</v>
      </c>
      <c r="L723" s="146">
        <v>0</v>
      </c>
      <c r="M723" s="146">
        <v>0</v>
      </c>
      <c r="N723" s="146">
        <v>0</v>
      </c>
      <c r="O723" s="248">
        <v>0</v>
      </c>
      <c r="Q723" s="144">
        <v>2</v>
      </c>
      <c r="R723" s="247">
        <v>0</v>
      </c>
      <c r="S723" s="146">
        <v>2</v>
      </c>
      <c r="T723" s="146">
        <v>0</v>
      </c>
      <c r="U723" s="146">
        <v>0</v>
      </c>
      <c r="V723" s="146">
        <v>0</v>
      </c>
      <c r="W723" s="146">
        <v>0</v>
      </c>
      <c r="X723" s="146">
        <v>0</v>
      </c>
      <c r="Y723" s="146">
        <v>0</v>
      </c>
      <c r="Z723" s="146">
        <v>0</v>
      </c>
      <c r="AA723" s="146">
        <v>0</v>
      </c>
      <c r="AB723" s="146">
        <v>0</v>
      </c>
      <c r="AC723" s="248">
        <v>0</v>
      </c>
      <c r="AE723" s="144">
        <v>10</v>
      </c>
      <c r="AF723" s="8">
        <v>0</v>
      </c>
      <c r="AG723" s="8">
        <v>6</v>
      </c>
      <c r="AH723" s="8">
        <v>1</v>
      </c>
      <c r="AI723" s="8">
        <v>3</v>
      </c>
      <c r="AJ723" s="8">
        <v>0</v>
      </c>
      <c r="AK723" s="8">
        <v>0</v>
      </c>
      <c r="AL723" s="8">
        <v>0</v>
      </c>
      <c r="AM723" s="8">
        <v>0</v>
      </c>
      <c r="AN723" s="8">
        <v>0</v>
      </c>
      <c r="AO723" s="8">
        <v>0</v>
      </c>
      <c r="AP723" s="8">
        <v>0</v>
      </c>
      <c r="AQ723" s="145">
        <v>0</v>
      </c>
      <c r="AR723" s="10"/>
    </row>
    <row r="724" spans="1:44" x14ac:dyDescent="0.35">
      <c r="A724" s="171">
        <v>6</v>
      </c>
      <c r="B724" s="228">
        <v>0.67708299999999999</v>
      </c>
      <c r="C724" s="144">
        <v>0</v>
      </c>
      <c r="D724" s="247">
        <v>0</v>
      </c>
      <c r="E724" s="146">
        <v>0</v>
      </c>
      <c r="F724" s="146">
        <v>0</v>
      </c>
      <c r="G724" s="146">
        <v>0</v>
      </c>
      <c r="H724" s="146">
        <v>0</v>
      </c>
      <c r="I724" s="146">
        <v>0</v>
      </c>
      <c r="J724" s="146">
        <v>0</v>
      </c>
      <c r="K724" s="146">
        <v>0</v>
      </c>
      <c r="L724" s="146">
        <v>0</v>
      </c>
      <c r="M724" s="146">
        <v>0</v>
      </c>
      <c r="N724" s="146">
        <v>0</v>
      </c>
      <c r="O724" s="248">
        <v>0</v>
      </c>
      <c r="Q724" s="144">
        <v>2</v>
      </c>
      <c r="R724" s="247">
        <v>0</v>
      </c>
      <c r="S724" s="146">
        <v>2</v>
      </c>
      <c r="T724" s="146">
        <v>0</v>
      </c>
      <c r="U724" s="146">
        <v>0</v>
      </c>
      <c r="V724" s="146">
        <v>0</v>
      </c>
      <c r="W724" s="146">
        <v>0</v>
      </c>
      <c r="X724" s="146">
        <v>0</v>
      </c>
      <c r="Y724" s="146">
        <v>0</v>
      </c>
      <c r="Z724" s="146">
        <v>0</v>
      </c>
      <c r="AA724" s="146">
        <v>0</v>
      </c>
      <c r="AB724" s="146">
        <v>0</v>
      </c>
      <c r="AC724" s="248">
        <v>0</v>
      </c>
      <c r="AE724" s="144">
        <v>2</v>
      </c>
      <c r="AF724" s="8">
        <v>0</v>
      </c>
      <c r="AG724" s="8">
        <v>2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8">
        <v>0</v>
      </c>
      <c r="AO724" s="8">
        <v>0</v>
      </c>
      <c r="AP724" s="8">
        <v>0</v>
      </c>
      <c r="AQ724" s="145">
        <v>0</v>
      </c>
      <c r="AR724" s="10"/>
    </row>
    <row r="725" spans="1:44" x14ac:dyDescent="0.35">
      <c r="A725" s="171">
        <v>6</v>
      </c>
      <c r="B725" s="228">
        <v>0.6875</v>
      </c>
      <c r="C725" s="144">
        <v>1</v>
      </c>
      <c r="D725" s="247">
        <v>1</v>
      </c>
      <c r="E725" s="146">
        <v>0</v>
      </c>
      <c r="F725" s="146">
        <v>0</v>
      </c>
      <c r="G725" s="146">
        <v>0</v>
      </c>
      <c r="H725" s="146">
        <v>0</v>
      </c>
      <c r="I725" s="146">
        <v>0</v>
      </c>
      <c r="J725" s="146">
        <v>0</v>
      </c>
      <c r="K725" s="146">
        <v>0</v>
      </c>
      <c r="L725" s="146">
        <v>0</v>
      </c>
      <c r="M725" s="146">
        <v>0</v>
      </c>
      <c r="N725" s="146">
        <v>0</v>
      </c>
      <c r="O725" s="248">
        <v>0</v>
      </c>
      <c r="Q725" s="144">
        <v>4</v>
      </c>
      <c r="R725" s="247">
        <v>0</v>
      </c>
      <c r="S725" s="146">
        <v>3</v>
      </c>
      <c r="T725" s="146">
        <v>0</v>
      </c>
      <c r="U725" s="146">
        <v>1</v>
      </c>
      <c r="V725" s="146">
        <v>0</v>
      </c>
      <c r="W725" s="146">
        <v>0</v>
      </c>
      <c r="X725" s="146">
        <v>0</v>
      </c>
      <c r="Y725" s="146">
        <v>0</v>
      </c>
      <c r="Z725" s="146">
        <v>0</v>
      </c>
      <c r="AA725" s="146">
        <v>0</v>
      </c>
      <c r="AB725" s="146">
        <v>0</v>
      </c>
      <c r="AC725" s="248">
        <v>0</v>
      </c>
      <c r="AE725" s="144">
        <v>5</v>
      </c>
      <c r="AF725" s="8">
        <v>1</v>
      </c>
      <c r="AG725" s="8">
        <v>3</v>
      </c>
      <c r="AH725" s="8">
        <v>0</v>
      </c>
      <c r="AI725" s="8">
        <v>1</v>
      </c>
      <c r="AJ725" s="8">
        <v>0</v>
      </c>
      <c r="AK725" s="8">
        <v>0</v>
      </c>
      <c r="AL725" s="8">
        <v>0</v>
      </c>
      <c r="AM725" s="8">
        <v>0</v>
      </c>
      <c r="AN725" s="8">
        <v>0</v>
      </c>
      <c r="AO725" s="8">
        <v>0</v>
      </c>
      <c r="AP725" s="8">
        <v>0</v>
      </c>
      <c r="AQ725" s="145">
        <v>0</v>
      </c>
      <c r="AR725" s="10"/>
    </row>
    <row r="726" spans="1:44" x14ac:dyDescent="0.35">
      <c r="A726" s="171">
        <v>6</v>
      </c>
      <c r="B726" s="228">
        <v>0.69791700000000001</v>
      </c>
      <c r="C726" s="144">
        <v>5</v>
      </c>
      <c r="D726" s="247">
        <v>1</v>
      </c>
      <c r="E726" s="146">
        <v>4</v>
      </c>
      <c r="F726" s="146">
        <v>0</v>
      </c>
      <c r="G726" s="146">
        <v>0</v>
      </c>
      <c r="H726" s="146">
        <v>0</v>
      </c>
      <c r="I726" s="146">
        <v>0</v>
      </c>
      <c r="J726" s="146">
        <v>0</v>
      </c>
      <c r="K726" s="146">
        <v>0</v>
      </c>
      <c r="L726" s="146">
        <v>0</v>
      </c>
      <c r="M726" s="146">
        <v>0</v>
      </c>
      <c r="N726" s="146">
        <v>0</v>
      </c>
      <c r="O726" s="248">
        <v>0</v>
      </c>
      <c r="Q726" s="144">
        <v>6</v>
      </c>
      <c r="R726" s="247">
        <v>0</v>
      </c>
      <c r="S726" s="146">
        <v>6</v>
      </c>
      <c r="T726" s="146">
        <v>0</v>
      </c>
      <c r="U726" s="146">
        <v>0</v>
      </c>
      <c r="V726" s="146">
        <v>0</v>
      </c>
      <c r="W726" s="146">
        <v>0</v>
      </c>
      <c r="X726" s="146">
        <v>0</v>
      </c>
      <c r="Y726" s="146">
        <v>0</v>
      </c>
      <c r="Z726" s="146">
        <v>0</v>
      </c>
      <c r="AA726" s="146">
        <v>0</v>
      </c>
      <c r="AB726" s="146">
        <v>0</v>
      </c>
      <c r="AC726" s="248">
        <v>0</v>
      </c>
      <c r="AE726" s="144">
        <v>11</v>
      </c>
      <c r="AF726" s="8">
        <v>1</v>
      </c>
      <c r="AG726" s="8">
        <v>10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  <c r="AP726" s="8">
        <v>0</v>
      </c>
      <c r="AQ726" s="145">
        <v>0</v>
      </c>
      <c r="AR726" s="10"/>
    </row>
    <row r="727" spans="1:44" x14ac:dyDescent="0.35">
      <c r="A727" s="171">
        <v>6</v>
      </c>
      <c r="B727" s="228">
        <v>0.70833299999999999</v>
      </c>
      <c r="C727" s="144">
        <v>2</v>
      </c>
      <c r="D727" s="247">
        <v>0</v>
      </c>
      <c r="E727" s="146">
        <v>2</v>
      </c>
      <c r="F727" s="146">
        <v>0</v>
      </c>
      <c r="G727" s="146">
        <v>0</v>
      </c>
      <c r="H727" s="146">
        <v>0</v>
      </c>
      <c r="I727" s="146">
        <v>0</v>
      </c>
      <c r="J727" s="146">
        <v>0</v>
      </c>
      <c r="K727" s="146">
        <v>0</v>
      </c>
      <c r="L727" s="146">
        <v>0</v>
      </c>
      <c r="M727" s="146">
        <v>0</v>
      </c>
      <c r="N727" s="146">
        <v>0</v>
      </c>
      <c r="O727" s="248">
        <v>0</v>
      </c>
      <c r="Q727" s="144">
        <v>2</v>
      </c>
      <c r="R727" s="247">
        <v>0</v>
      </c>
      <c r="S727" s="146">
        <v>1</v>
      </c>
      <c r="T727" s="146">
        <v>0</v>
      </c>
      <c r="U727" s="146">
        <v>1</v>
      </c>
      <c r="V727" s="146">
        <v>0</v>
      </c>
      <c r="W727" s="146">
        <v>0</v>
      </c>
      <c r="X727" s="146">
        <v>0</v>
      </c>
      <c r="Y727" s="146">
        <v>0</v>
      </c>
      <c r="Z727" s="146">
        <v>0</v>
      </c>
      <c r="AA727" s="146">
        <v>0</v>
      </c>
      <c r="AB727" s="146">
        <v>0</v>
      </c>
      <c r="AC727" s="248">
        <v>0</v>
      </c>
      <c r="AE727" s="144">
        <v>4</v>
      </c>
      <c r="AF727" s="8">
        <v>0</v>
      </c>
      <c r="AG727" s="8">
        <v>3</v>
      </c>
      <c r="AH727" s="8">
        <v>0</v>
      </c>
      <c r="AI727" s="8">
        <v>1</v>
      </c>
      <c r="AJ727" s="8">
        <v>0</v>
      </c>
      <c r="AK727" s="8">
        <v>0</v>
      </c>
      <c r="AL727" s="8">
        <v>0</v>
      </c>
      <c r="AM727" s="8">
        <v>0</v>
      </c>
      <c r="AN727" s="8">
        <v>0</v>
      </c>
      <c r="AO727" s="8">
        <v>0</v>
      </c>
      <c r="AP727" s="8">
        <v>0</v>
      </c>
      <c r="AQ727" s="145">
        <v>0</v>
      </c>
      <c r="AR727" s="10"/>
    </row>
    <row r="728" spans="1:44" x14ac:dyDescent="0.35">
      <c r="A728" s="171">
        <v>6</v>
      </c>
      <c r="B728" s="228">
        <v>0.71875</v>
      </c>
      <c r="C728" s="144">
        <v>2</v>
      </c>
      <c r="D728" s="247">
        <v>0</v>
      </c>
      <c r="E728" s="146">
        <v>2</v>
      </c>
      <c r="F728" s="146">
        <v>0</v>
      </c>
      <c r="G728" s="146">
        <v>0</v>
      </c>
      <c r="H728" s="146">
        <v>0</v>
      </c>
      <c r="I728" s="146">
        <v>0</v>
      </c>
      <c r="J728" s="146">
        <v>0</v>
      </c>
      <c r="K728" s="146">
        <v>0</v>
      </c>
      <c r="L728" s="146">
        <v>0</v>
      </c>
      <c r="M728" s="146">
        <v>0</v>
      </c>
      <c r="N728" s="146">
        <v>0</v>
      </c>
      <c r="O728" s="248">
        <v>0</v>
      </c>
      <c r="Q728" s="144">
        <v>4</v>
      </c>
      <c r="R728" s="247">
        <v>0</v>
      </c>
      <c r="S728" s="146">
        <v>4</v>
      </c>
      <c r="T728" s="146">
        <v>0</v>
      </c>
      <c r="U728" s="146">
        <v>0</v>
      </c>
      <c r="V728" s="146">
        <v>0</v>
      </c>
      <c r="W728" s="146">
        <v>0</v>
      </c>
      <c r="X728" s="146">
        <v>0</v>
      </c>
      <c r="Y728" s="146">
        <v>0</v>
      </c>
      <c r="Z728" s="146">
        <v>0</v>
      </c>
      <c r="AA728" s="146">
        <v>0</v>
      </c>
      <c r="AB728" s="146">
        <v>0</v>
      </c>
      <c r="AC728" s="248">
        <v>0</v>
      </c>
      <c r="AE728" s="144">
        <v>6</v>
      </c>
      <c r="AF728" s="8">
        <v>0</v>
      </c>
      <c r="AG728" s="8">
        <v>6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145">
        <v>0</v>
      </c>
      <c r="AR728" s="10"/>
    </row>
    <row r="729" spans="1:44" x14ac:dyDescent="0.35">
      <c r="A729" s="171">
        <v>6</v>
      </c>
      <c r="B729" s="228">
        <v>0.72916700000000001</v>
      </c>
      <c r="C729" s="144">
        <v>0</v>
      </c>
      <c r="D729" s="247">
        <v>0</v>
      </c>
      <c r="E729" s="146">
        <v>0</v>
      </c>
      <c r="F729" s="146">
        <v>0</v>
      </c>
      <c r="G729" s="146">
        <v>0</v>
      </c>
      <c r="H729" s="146">
        <v>0</v>
      </c>
      <c r="I729" s="146">
        <v>0</v>
      </c>
      <c r="J729" s="146">
        <v>0</v>
      </c>
      <c r="K729" s="146">
        <v>0</v>
      </c>
      <c r="L729" s="146">
        <v>0</v>
      </c>
      <c r="M729" s="146">
        <v>0</v>
      </c>
      <c r="N729" s="146">
        <v>0</v>
      </c>
      <c r="O729" s="248">
        <v>0</v>
      </c>
      <c r="Q729" s="144">
        <v>2</v>
      </c>
      <c r="R729" s="247">
        <v>0</v>
      </c>
      <c r="S729" s="146">
        <v>1</v>
      </c>
      <c r="T729" s="146">
        <v>1</v>
      </c>
      <c r="U729" s="146">
        <v>0</v>
      </c>
      <c r="V729" s="146">
        <v>0</v>
      </c>
      <c r="W729" s="146">
        <v>0</v>
      </c>
      <c r="X729" s="146">
        <v>0</v>
      </c>
      <c r="Y729" s="146">
        <v>0</v>
      </c>
      <c r="Z729" s="146">
        <v>0</v>
      </c>
      <c r="AA729" s="146">
        <v>0</v>
      </c>
      <c r="AB729" s="146">
        <v>0</v>
      </c>
      <c r="AC729" s="248">
        <v>0</v>
      </c>
      <c r="AE729" s="144">
        <v>2</v>
      </c>
      <c r="AF729" s="8">
        <v>0</v>
      </c>
      <c r="AG729" s="8">
        <v>1</v>
      </c>
      <c r="AH729" s="8">
        <v>1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8">
        <v>0</v>
      </c>
      <c r="AO729" s="8">
        <v>0</v>
      </c>
      <c r="AP729" s="8">
        <v>0</v>
      </c>
      <c r="AQ729" s="145">
        <v>0</v>
      </c>
      <c r="AR729" s="10"/>
    </row>
    <row r="730" spans="1:44" x14ac:dyDescent="0.35">
      <c r="A730" s="171">
        <v>6</v>
      </c>
      <c r="B730" s="228">
        <v>0.73958299999999999</v>
      </c>
      <c r="C730" s="144">
        <v>4</v>
      </c>
      <c r="D730" s="247">
        <v>0</v>
      </c>
      <c r="E730" s="146">
        <v>4</v>
      </c>
      <c r="F730" s="146">
        <v>0</v>
      </c>
      <c r="G730" s="146">
        <v>0</v>
      </c>
      <c r="H730" s="146">
        <v>0</v>
      </c>
      <c r="I730" s="146">
        <v>0</v>
      </c>
      <c r="J730" s="146">
        <v>0</v>
      </c>
      <c r="K730" s="146">
        <v>0</v>
      </c>
      <c r="L730" s="146">
        <v>0</v>
      </c>
      <c r="M730" s="146">
        <v>0</v>
      </c>
      <c r="N730" s="146">
        <v>0</v>
      </c>
      <c r="O730" s="248">
        <v>0</v>
      </c>
      <c r="Q730" s="144">
        <v>2</v>
      </c>
      <c r="R730" s="247">
        <v>0</v>
      </c>
      <c r="S730" s="146">
        <v>2</v>
      </c>
      <c r="T730" s="146">
        <v>0</v>
      </c>
      <c r="U730" s="146">
        <v>0</v>
      </c>
      <c r="V730" s="146">
        <v>0</v>
      </c>
      <c r="W730" s="146">
        <v>0</v>
      </c>
      <c r="X730" s="146">
        <v>0</v>
      </c>
      <c r="Y730" s="146">
        <v>0</v>
      </c>
      <c r="Z730" s="146">
        <v>0</v>
      </c>
      <c r="AA730" s="146">
        <v>0</v>
      </c>
      <c r="AB730" s="146">
        <v>0</v>
      </c>
      <c r="AC730" s="248">
        <v>0</v>
      </c>
      <c r="AE730" s="144">
        <v>6</v>
      </c>
      <c r="AF730" s="8">
        <v>0</v>
      </c>
      <c r="AG730" s="8">
        <v>6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145">
        <v>0</v>
      </c>
      <c r="AR730" s="10"/>
    </row>
    <row r="731" spans="1:44" x14ac:dyDescent="0.35">
      <c r="A731" s="171">
        <v>6</v>
      </c>
      <c r="B731" s="228">
        <v>0.75</v>
      </c>
      <c r="C731" s="144">
        <v>13</v>
      </c>
      <c r="D731" s="247">
        <v>0</v>
      </c>
      <c r="E731" s="146">
        <v>12</v>
      </c>
      <c r="F731" s="146">
        <v>0</v>
      </c>
      <c r="G731" s="146">
        <v>1</v>
      </c>
      <c r="H731" s="146">
        <v>0</v>
      </c>
      <c r="I731" s="146">
        <v>0</v>
      </c>
      <c r="J731" s="146">
        <v>0</v>
      </c>
      <c r="K731" s="146">
        <v>0</v>
      </c>
      <c r="L731" s="146">
        <v>0</v>
      </c>
      <c r="M731" s="146">
        <v>0</v>
      </c>
      <c r="N731" s="146">
        <v>0</v>
      </c>
      <c r="O731" s="248">
        <v>0</v>
      </c>
      <c r="Q731" s="144">
        <v>0</v>
      </c>
      <c r="R731" s="247">
        <v>0</v>
      </c>
      <c r="S731" s="146">
        <v>0</v>
      </c>
      <c r="T731" s="146">
        <v>0</v>
      </c>
      <c r="U731" s="146">
        <v>0</v>
      </c>
      <c r="V731" s="146">
        <v>0</v>
      </c>
      <c r="W731" s="146">
        <v>0</v>
      </c>
      <c r="X731" s="146">
        <v>0</v>
      </c>
      <c r="Y731" s="146">
        <v>0</v>
      </c>
      <c r="Z731" s="146">
        <v>0</v>
      </c>
      <c r="AA731" s="146">
        <v>0</v>
      </c>
      <c r="AB731" s="146">
        <v>0</v>
      </c>
      <c r="AC731" s="248">
        <v>0</v>
      </c>
      <c r="AE731" s="144">
        <v>13</v>
      </c>
      <c r="AF731" s="146">
        <v>0</v>
      </c>
      <c r="AG731" s="8">
        <v>12</v>
      </c>
      <c r="AH731" s="8">
        <v>0</v>
      </c>
      <c r="AI731" s="8">
        <v>1</v>
      </c>
      <c r="AJ731" s="8">
        <v>0</v>
      </c>
      <c r="AK731" s="8">
        <v>0</v>
      </c>
      <c r="AL731" s="8">
        <v>0</v>
      </c>
      <c r="AM731" s="8">
        <v>0</v>
      </c>
      <c r="AN731" s="8">
        <v>0</v>
      </c>
      <c r="AO731" s="8">
        <v>0</v>
      </c>
      <c r="AP731" s="8">
        <v>0</v>
      </c>
      <c r="AQ731" s="145">
        <v>0</v>
      </c>
      <c r="AR731" s="10"/>
    </row>
    <row r="732" spans="1:44" x14ac:dyDescent="0.35">
      <c r="A732" s="171">
        <v>6</v>
      </c>
      <c r="B732" s="228">
        <v>0.76041700000000001</v>
      </c>
      <c r="C732" s="144">
        <v>10</v>
      </c>
      <c r="D732" s="247">
        <v>0</v>
      </c>
      <c r="E732" s="146">
        <v>10</v>
      </c>
      <c r="F732" s="146">
        <v>0</v>
      </c>
      <c r="G732" s="146">
        <v>0</v>
      </c>
      <c r="H732" s="146">
        <v>0</v>
      </c>
      <c r="I732" s="146">
        <v>0</v>
      </c>
      <c r="J732" s="146">
        <v>0</v>
      </c>
      <c r="K732" s="146">
        <v>0</v>
      </c>
      <c r="L732" s="146">
        <v>0</v>
      </c>
      <c r="M732" s="146">
        <v>0</v>
      </c>
      <c r="N732" s="146">
        <v>0</v>
      </c>
      <c r="O732" s="248">
        <v>0</v>
      </c>
      <c r="Q732" s="144">
        <v>3</v>
      </c>
      <c r="R732" s="247">
        <v>0</v>
      </c>
      <c r="S732" s="146">
        <v>3</v>
      </c>
      <c r="T732" s="146">
        <v>0</v>
      </c>
      <c r="U732" s="146">
        <v>0</v>
      </c>
      <c r="V732" s="146">
        <v>0</v>
      </c>
      <c r="W732" s="146">
        <v>0</v>
      </c>
      <c r="X732" s="146">
        <v>0</v>
      </c>
      <c r="Y732" s="146">
        <v>0</v>
      </c>
      <c r="Z732" s="146">
        <v>0</v>
      </c>
      <c r="AA732" s="146">
        <v>0</v>
      </c>
      <c r="AB732" s="146">
        <v>0</v>
      </c>
      <c r="AC732" s="248">
        <v>0</v>
      </c>
      <c r="AE732" s="144">
        <v>13</v>
      </c>
      <c r="AF732" s="8">
        <v>0</v>
      </c>
      <c r="AG732" s="8">
        <v>13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0</v>
      </c>
      <c r="AP732" s="8">
        <v>0</v>
      </c>
      <c r="AQ732" s="145">
        <v>0</v>
      </c>
      <c r="AR732" s="10"/>
    </row>
    <row r="733" spans="1:44" x14ac:dyDescent="0.35">
      <c r="A733" s="171">
        <v>6</v>
      </c>
      <c r="B733" s="228">
        <v>0.77083299999999999</v>
      </c>
      <c r="C733" s="144">
        <v>9</v>
      </c>
      <c r="D733" s="247">
        <v>0</v>
      </c>
      <c r="E733" s="146">
        <v>8</v>
      </c>
      <c r="F733" s="146">
        <v>0</v>
      </c>
      <c r="G733" s="146">
        <v>1</v>
      </c>
      <c r="H733" s="146">
        <v>0</v>
      </c>
      <c r="I733" s="146">
        <v>0</v>
      </c>
      <c r="J733" s="146">
        <v>0</v>
      </c>
      <c r="K733" s="146">
        <v>0</v>
      </c>
      <c r="L733" s="146">
        <v>0</v>
      </c>
      <c r="M733" s="146">
        <v>0</v>
      </c>
      <c r="N733" s="146">
        <v>0</v>
      </c>
      <c r="O733" s="248">
        <v>0</v>
      </c>
      <c r="Q733" s="144">
        <v>4</v>
      </c>
      <c r="R733" s="247">
        <v>0</v>
      </c>
      <c r="S733" s="146">
        <v>4</v>
      </c>
      <c r="T733" s="146">
        <v>0</v>
      </c>
      <c r="U733" s="146">
        <v>0</v>
      </c>
      <c r="V733" s="146">
        <v>0</v>
      </c>
      <c r="W733" s="146">
        <v>0</v>
      </c>
      <c r="X733" s="146">
        <v>0</v>
      </c>
      <c r="Y733" s="146">
        <v>0</v>
      </c>
      <c r="Z733" s="146">
        <v>0</v>
      </c>
      <c r="AA733" s="146">
        <v>0</v>
      </c>
      <c r="AB733" s="146">
        <v>0</v>
      </c>
      <c r="AC733" s="248">
        <v>0</v>
      </c>
      <c r="AE733" s="144">
        <v>13</v>
      </c>
      <c r="AF733" s="8">
        <v>0</v>
      </c>
      <c r="AG733" s="8">
        <v>12</v>
      </c>
      <c r="AH733" s="8">
        <v>0</v>
      </c>
      <c r="AI733" s="8">
        <v>1</v>
      </c>
      <c r="AJ733" s="8">
        <v>0</v>
      </c>
      <c r="AK733" s="8">
        <v>0</v>
      </c>
      <c r="AL733" s="8">
        <v>0</v>
      </c>
      <c r="AM733" s="8">
        <v>0</v>
      </c>
      <c r="AN733" s="8">
        <v>0</v>
      </c>
      <c r="AO733" s="8">
        <v>0</v>
      </c>
      <c r="AP733" s="8">
        <v>0</v>
      </c>
      <c r="AQ733" s="145">
        <v>0</v>
      </c>
      <c r="AR733" s="10"/>
    </row>
    <row r="734" spans="1:44" x14ac:dyDescent="0.35">
      <c r="A734" s="171">
        <v>6</v>
      </c>
      <c r="B734" s="228">
        <v>0.78125</v>
      </c>
      <c r="C734" s="144">
        <v>9</v>
      </c>
      <c r="D734" s="247">
        <v>0</v>
      </c>
      <c r="E734" s="146">
        <v>8</v>
      </c>
      <c r="F734" s="146">
        <v>0</v>
      </c>
      <c r="G734" s="146">
        <v>1</v>
      </c>
      <c r="H734" s="146">
        <v>0</v>
      </c>
      <c r="I734" s="146">
        <v>0</v>
      </c>
      <c r="J734" s="146">
        <v>0</v>
      </c>
      <c r="K734" s="146">
        <v>0</v>
      </c>
      <c r="L734" s="146">
        <v>0</v>
      </c>
      <c r="M734" s="146">
        <v>0</v>
      </c>
      <c r="N734" s="146">
        <v>0</v>
      </c>
      <c r="O734" s="248">
        <v>0</v>
      </c>
      <c r="Q734" s="144">
        <v>3</v>
      </c>
      <c r="R734" s="247">
        <v>0</v>
      </c>
      <c r="S734" s="146">
        <v>3</v>
      </c>
      <c r="T734" s="146">
        <v>0</v>
      </c>
      <c r="U734" s="146">
        <v>0</v>
      </c>
      <c r="V734" s="146">
        <v>0</v>
      </c>
      <c r="W734" s="146">
        <v>0</v>
      </c>
      <c r="X734" s="146">
        <v>0</v>
      </c>
      <c r="Y734" s="146">
        <v>0</v>
      </c>
      <c r="Z734" s="146">
        <v>0</v>
      </c>
      <c r="AA734" s="146">
        <v>0</v>
      </c>
      <c r="AB734" s="146">
        <v>0</v>
      </c>
      <c r="AC734" s="248">
        <v>0</v>
      </c>
      <c r="AE734" s="144">
        <v>12</v>
      </c>
      <c r="AF734" s="8">
        <v>0</v>
      </c>
      <c r="AG734" s="8">
        <v>11</v>
      </c>
      <c r="AH734" s="8">
        <v>0</v>
      </c>
      <c r="AI734" s="8">
        <v>1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0</v>
      </c>
      <c r="AP734" s="8">
        <v>0</v>
      </c>
      <c r="AQ734" s="145">
        <v>0</v>
      </c>
      <c r="AR734" s="10"/>
    </row>
    <row r="735" spans="1:44" x14ac:dyDescent="0.35">
      <c r="A735" s="171">
        <v>6</v>
      </c>
      <c r="B735" s="228">
        <v>0.79166700000000001</v>
      </c>
      <c r="C735" s="144">
        <v>9</v>
      </c>
      <c r="D735" s="247">
        <v>0</v>
      </c>
      <c r="E735" s="146">
        <v>9</v>
      </c>
      <c r="F735" s="146">
        <v>0</v>
      </c>
      <c r="G735" s="146">
        <v>0</v>
      </c>
      <c r="H735" s="146">
        <v>0</v>
      </c>
      <c r="I735" s="146">
        <v>0</v>
      </c>
      <c r="J735" s="146">
        <v>0</v>
      </c>
      <c r="K735" s="146">
        <v>0</v>
      </c>
      <c r="L735" s="146">
        <v>0</v>
      </c>
      <c r="M735" s="146">
        <v>0</v>
      </c>
      <c r="N735" s="146">
        <v>0</v>
      </c>
      <c r="O735" s="248">
        <v>0</v>
      </c>
      <c r="Q735" s="144">
        <v>5</v>
      </c>
      <c r="R735" s="247">
        <v>0</v>
      </c>
      <c r="S735" s="146">
        <v>5</v>
      </c>
      <c r="T735" s="146">
        <v>0</v>
      </c>
      <c r="U735" s="146">
        <v>0</v>
      </c>
      <c r="V735" s="146">
        <v>0</v>
      </c>
      <c r="W735" s="146">
        <v>0</v>
      </c>
      <c r="X735" s="146">
        <v>0</v>
      </c>
      <c r="Y735" s="146">
        <v>0</v>
      </c>
      <c r="Z735" s="146">
        <v>0</v>
      </c>
      <c r="AA735" s="146">
        <v>0</v>
      </c>
      <c r="AB735" s="146">
        <v>0</v>
      </c>
      <c r="AC735" s="248">
        <v>0</v>
      </c>
      <c r="AE735" s="144">
        <v>14</v>
      </c>
      <c r="AF735" s="8">
        <v>0</v>
      </c>
      <c r="AG735" s="8">
        <v>14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145">
        <v>0</v>
      </c>
      <c r="AR735" s="10"/>
    </row>
    <row r="736" spans="1:44" x14ac:dyDescent="0.35">
      <c r="A736" s="171">
        <v>6</v>
      </c>
      <c r="B736" s="228">
        <v>0.80208299999999999</v>
      </c>
      <c r="C736" s="144">
        <v>5</v>
      </c>
      <c r="D736" s="247">
        <v>0</v>
      </c>
      <c r="E736" s="146">
        <v>5</v>
      </c>
      <c r="F736" s="146">
        <v>0</v>
      </c>
      <c r="G736" s="146">
        <v>0</v>
      </c>
      <c r="H736" s="146">
        <v>0</v>
      </c>
      <c r="I736" s="146">
        <v>0</v>
      </c>
      <c r="J736" s="146">
        <v>0</v>
      </c>
      <c r="K736" s="146">
        <v>0</v>
      </c>
      <c r="L736" s="146">
        <v>0</v>
      </c>
      <c r="M736" s="146">
        <v>0</v>
      </c>
      <c r="N736" s="146">
        <v>0</v>
      </c>
      <c r="O736" s="248">
        <v>0</v>
      </c>
      <c r="Q736" s="144">
        <v>2</v>
      </c>
      <c r="R736" s="247">
        <v>0</v>
      </c>
      <c r="S736" s="146">
        <v>2</v>
      </c>
      <c r="T736" s="146">
        <v>0</v>
      </c>
      <c r="U736" s="146">
        <v>0</v>
      </c>
      <c r="V736" s="146">
        <v>0</v>
      </c>
      <c r="W736" s="146">
        <v>0</v>
      </c>
      <c r="X736" s="146">
        <v>0</v>
      </c>
      <c r="Y736" s="146">
        <v>0</v>
      </c>
      <c r="Z736" s="146">
        <v>0</v>
      </c>
      <c r="AA736" s="146">
        <v>0</v>
      </c>
      <c r="AB736" s="146">
        <v>0</v>
      </c>
      <c r="AC736" s="248">
        <v>0</v>
      </c>
      <c r="AE736" s="144">
        <v>7</v>
      </c>
      <c r="AF736" s="8">
        <v>0</v>
      </c>
      <c r="AG736" s="8">
        <v>7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8">
        <v>0</v>
      </c>
      <c r="AO736" s="8">
        <v>0</v>
      </c>
      <c r="AP736" s="8">
        <v>0</v>
      </c>
      <c r="AQ736" s="145">
        <v>0</v>
      </c>
      <c r="AR736" s="10"/>
    </row>
    <row r="737" spans="1:44" x14ac:dyDescent="0.35">
      <c r="A737" s="171">
        <v>6</v>
      </c>
      <c r="B737" s="228">
        <v>0.8125</v>
      </c>
      <c r="C737" s="144">
        <v>1</v>
      </c>
      <c r="D737" s="247">
        <v>0</v>
      </c>
      <c r="E737" s="146">
        <v>1</v>
      </c>
      <c r="F737" s="146">
        <v>0</v>
      </c>
      <c r="G737" s="146">
        <v>0</v>
      </c>
      <c r="H737" s="146">
        <v>0</v>
      </c>
      <c r="I737" s="146">
        <v>0</v>
      </c>
      <c r="J737" s="146">
        <v>0</v>
      </c>
      <c r="K737" s="146">
        <v>0</v>
      </c>
      <c r="L737" s="146">
        <v>0</v>
      </c>
      <c r="M737" s="146">
        <v>0</v>
      </c>
      <c r="N737" s="146">
        <v>0</v>
      </c>
      <c r="O737" s="248">
        <v>0</v>
      </c>
      <c r="Q737" s="144">
        <v>5</v>
      </c>
      <c r="R737" s="247">
        <v>0</v>
      </c>
      <c r="S737" s="146">
        <v>5</v>
      </c>
      <c r="T737" s="146">
        <v>0</v>
      </c>
      <c r="U737" s="146">
        <v>0</v>
      </c>
      <c r="V737" s="146">
        <v>0</v>
      </c>
      <c r="W737" s="146">
        <v>0</v>
      </c>
      <c r="X737" s="146">
        <v>0</v>
      </c>
      <c r="Y737" s="146">
        <v>0</v>
      </c>
      <c r="Z737" s="146">
        <v>0</v>
      </c>
      <c r="AA737" s="146">
        <v>0</v>
      </c>
      <c r="AB737" s="146">
        <v>0</v>
      </c>
      <c r="AC737" s="248">
        <v>0</v>
      </c>
      <c r="AE737" s="144">
        <v>6</v>
      </c>
      <c r="AF737" s="8">
        <v>0</v>
      </c>
      <c r="AG737" s="8">
        <v>6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0</v>
      </c>
      <c r="AQ737" s="145">
        <v>0</v>
      </c>
      <c r="AR737" s="10"/>
    </row>
    <row r="738" spans="1:44" x14ac:dyDescent="0.35">
      <c r="A738" s="171">
        <v>6</v>
      </c>
      <c r="B738" s="228">
        <v>0.82291700000000001</v>
      </c>
      <c r="C738" s="144">
        <v>0</v>
      </c>
      <c r="D738" s="247">
        <v>0</v>
      </c>
      <c r="E738" s="146">
        <v>0</v>
      </c>
      <c r="F738" s="146">
        <v>0</v>
      </c>
      <c r="G738" s="146">
        <v>0</v>
      </c>
      <c r="H738" s="146">
        <v>0</v>
      </c>
      <c r="I738" s="146">
        <v>0</v>
      </c>
      <c r="J738" s="146">
        <v>0</v>
      </c>
      <c r="K738" s="146">
        <v>0</v>
      </c>
      <c r="L738" s="146">
        <v>0</v>
      </c>
      <c r="M738" s="146">
        <v>0</v>
      </c>
      <c r="N738" s="146">
        <v>0</v>
      </c>
      <c r="O738" s="248">
        <v>0</v>
      </c>
      <c r="Q738" s="144">
        <v>0</v>
      </c>
      <c r="R738" s="247">
        <v>0</v>
      </c>
      <c r="S738" s="146">
        <v>0</v>
      </c>
      <c r="T738" s="146">
        <v>0</v>
      </c>
      <c r="U738" s="146">
        <v>0</v>
      </c>
      <c r="V738" s="146">
        <v>0</v>
      </c>
      <c r="W738" s="146">
        <v>0</v>
      </c>
      <c r="X738" s="146">
        <v>0</v>
      </c>
      <c r="Y738" s="146">
        <v>0</v>
      </c>
      <c r="Z738" s="146">
        <v>0</v>
      </c>
      <c r="AA738" s="146">
        <v>0</v>
      </c>
      <c r="AB738" s="146">
        <v>0</v>
      </c>
      <c r="AC738" s="248">
        <v>0</v>
      </c>
      <c r="AE738" s="144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0</v>
      </c>
      <c r="AP738" s="8">
        <v>0</v>
      </c>
      <c r="AQ738" s="145">
        <v>0</v>
      </c>
      <c r="AR738" s="10"/>
    </row>
    <row r="739" spans="1:44" x14ac:dyDescent="0.35">
      <c r="A739" s="171">
        <v>6</v>
      </c>
      <c r="B739" s="228">
        <v>0.83333299999999999</v>
      </c>
      <c r="C739" s="144">
        <v>0</v>
      </c>
      <c r="D739" s="247">
        <v>0</v>
      </c>
      <c r="E739" s="146">
        <v>0</v>
      </c>
      <c r="F739" s="146">
        <v>0</v>
      </c>
      <c r="G739" s="146">
        <v>0</v>
      </c>
      <c r="H739" s="146">
        <v>0</v>
      </c>
      <c r="I739" s="146">
        <v>0</v>
      </c>
      <c r="J739" s="146">
        <v>0</v>
      </c>
      <c r="K739" s="146">
        <v>0</v>
      </c>
      <c r="L739" s="146">
        <v>0</v>
      </c>
      <c r="M739" s="146">
        <v>0</v>
      </c>
      <c r="N739" s="146">
        <v>0</v>
      </c>
      <c r="O739" s="248">
        <v>0</v>
      </c>
      <c r="Q739" s="144">
        <v>1</v>
      </c>
      <c r="R739" s="247">
        <v>0</v>
      </c>
      <c r="S739" s="146">
        <v>1</v>
      </c>
      <c r="T739" s="146">
        <v>0</v>
      </c>
      <c r="U739" s="146">
        <v>0</v>
      </c>
      <c r="V739" s="146">
        <v>0</v>
      </c>
      <c r="W739" s="146">
        <v>0</v>
      </c>
      <c r="X739" s="146">
        <v>0</v>
      </c>
      <c r="Y739" s="146">
        <v>0</v>
      </c>
      <c r="Z739" s="146">
        <v>0</v>
      </c>
      <c r="AA739" s="146">
        <v>0</v>
      </c>
      <c r="AB739" s="146">
        <v>0</v>
      </c>
      <c r="AC739" s="248">
        <v>0</v>
      </c>
      <c r="AE739" s="144">
        <v>1</v>
      </c>
      <c r="AF739" s="8">
        <v>0</v>
      </c>
      <c r="AG739" s="8">
        <v>1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8">
        <v>0</v>
      </c>
      <c r="AO739" s="8">
        <v>0</v>
      </c>
      <c r="AP739" s="8">
        <v>0</v>
      </c>
      <c r="AQ739" s="145">
        <v>0</v>
      </c>
      <c r="AR739" s="10"/>
    </row>
    <row r="740" spans="1:44" x14ac:dyDescent="0.35">
      <c r="A740" s="171">
        <v>6</v>
      </c>
      <c r="B740" s="228">
        <v>0.84375</v>
      </c>
      <c r="C740" s="144">
        <v>0</v>
      </c>
      <c r="D740" s="247">
        <v>0</v>
      </c>
      <c r="E740" s="146">
        <v>0</v>
      </c>
      <c r="F740" s="146">
        <v>0</v>
      </c>
      <c r="G740" s="146">
        <v>0</v>
      </c>
      <c r="H740" s="146">
        <v>0</v>
      </c>
      <c r="I740" s="146">
        <v>0</v>
      </c>
      <c r="J740" s="146">
        <v>0</v>
      </c>
      <c r="K740" s="146">
        <v>0</v>
      </c>
      <c r="L740" s="146">
        <v>0</v>
      </c>
      <c r="M740" s="146">
        <v>0</v>
      </c>
      <c r="N740" s="146">
        <v>0</v>
      </c>
      <c r="O740" s="248">
        <v>0</v>
      </c>
      <c r="Q740" s="144">
        <v>2</v>
      </c>
      <c r="R740" s="247">
        <v>0</v>
      </c>
      <c r="S740" s="146">
        <v>2</v>
      </c>
      <c r="T740" s="146">
        <v>0</v>
      </c>
      <c r="U740" s="146">
        <v>0</v>
      </c>
      <c r="V740" s="146">
        <v>0</v>
      </c>
      <c r="W740" s="146">
        <v>0</v>
      </c>
      <c r="X740" s="146">
        <v>0</v>
      </c>
      <c r="Y740" s="146">
        <v>0</v>
      </c>
      <c r="Z740" s="146">
        <v>0</v>
      </c>
      <c r="AA740" s="146">
        <v>0</v>
      </c>
      <c r="AB740" s="146">
        <v>0</v>
      </c>
      <c r="AC740" s="248">
        <v>0</v>
      </c>
      <c r="AE740" s="144">
        <v>2</v>
      </c>
      <c r="AF740" s="8">
        <v>0</v>
      </c>
      <c r="AG740" s="8">
        <v>2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8">
        <v>0</v>
      </c>
      <c r="AO740" s="8">
        <v>0</v>
      </c>
      <c r="AP740" s="8">
        <v>0</v>
      </c>
      <c r="AQ740" s="145">
        <v>0</v>
      </c>
      <c r="AR740" s="10"/>
    </row>
    <row r="741" spans="1:44" x14ac:dyDescent="0.35">
      <c r="A741" s="171">
        <v>6</v>
      </c>
      <c r="B741" s="228">
        <v>0.85416700000000001</v>
      </c>
      <c r="C741" s="144">
        <v>0</v>
      </c>
      <c r="D741" s="247">
        <v>0</v>
      </c>
      <c r="E741" s="146">
        <v>0</v>
      </c>
      <c r="F741" s="146">
        <v>0</v>
      </c>
      <c r="G741" s="146">
        <v>0</v>
      </c>
      <c r="H741" s="146">
        <v>0</v>
      </c>
      <c r="I741" s="146">
        <v>0</v>
      </c>
      <c r="J741" s="146">
        <v>0</v>
      </c>
      <c r="K741" s="146">
        <v>0</v>
      </c>
      <c r="L741" s="146">
        <v>0</v>
      </c>
      <c r="M741" s="146">
        <v>0</v>
      </c>
      <c r="N741" s="146">
        <v>0</v>
      </c>
      <c r="O741" s="248">
        <v>0</v>
      </c>
      <c r="Q741" s="144">
        <v>0</v>
      </c>
      <c r="R741" s="247">
        <v>0</v>
      </c>
      <c r="S741" s="146">
        <v>0</v>
      </c>
      <c r="T741" s="146">
        <v>0</v>
      </c>
      <c r="U741" s="146">
        <v>0</v>
      </c>
      <c r="V741" s="146">
        <v>0</v>
      </c>
      <c r="W741" s="146">
        <v>0</v>
      </c>
      <c r="X741" s="146">
        <v>0</v>
      </c>
      <c r="Y741" s="146">
        <v>0</v>
      </c>
      <c r="Z741" s="146">
        <v>0</v>
      </c>
      <c r="AA741" s="146">
        <v>0</v>
      </c>
      <c r="AB741" s="146">
        <v>0</v>
      </c>
      <c r="AC741" s="248">
        <v>0</v>
      </c>
      <c r="AE741" s="144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8">
        <v>0</v>
      </c>
      <c r="AO741" s="8">
        <v>0</v>
      </c>
      <c r="AP741" s="8">
        <v>0</v>
      </c>
      <c r="AQ741" s="145">
        <v>0</v>
      </c>
      <c r="AR741" s="10"/>
    </row>
    <row r="742" spans="1:44" x14ac:dyDescent="0.35">
      <c r="A742" s="171">
        <v>6</v>
      </c>
      <c r="B742" s="228">
        <v>0.86458299999999999</v>
      </c>
      <c r="C742" s="144">
        <v>3</v>
      </c>
      <c r="D742" s="247">
        <v>0</v>
      </c>
      <c r="E742" s="146">
        <v>1</v>
      </c>
      <c r="F742" s="146">
        <v>0</v>
      </c>
      <c r="G742" s="146">
        <v>2</v>
      </c>
      <c r="H742" s="146">
        <v>0</v>
      </c>
      <c r="I742" s="146">
        <v>0</v>
      </c>
      <c r="J742" s="146">
        <v>0</v>
      </c>
      <c r="K742" s="146">
        <v>0</v>
      </c>
      <c r="L742" s="146">
        <v>0</v>
      </c>
      <c r="M742" s="146">
        <v>0</v>
      </c>
      <c r="N742" s="146">
        <v>0</v>
      </c>
      <c r="O742" s="248">
        <v>0</v>
      </c>
      <c r="Q742" s="144">
        <v>0</v>
      </c>
      <c r="R742" s="247">
        <v>0</v>
      </c>
      <c r="S742" s="146">
        <v>0</v>
      </c>
      <c r="T742" s="146">
        <v>0</v>
      </c>
      <c r="U742" s="146">
        <v>0</v>
      </c>
      <c r="V742" s="146">
        <v>0</v>
      </c>
      <c r="W742" s="146">
        <v>0</v>
      </c>
      <c r="X742" s="146">
        <v>0</v>
      </c>
      <c r="Y742" s="146">
        <v>0</v>
      </c>
      <c r="Z742" s="146">
        <v>0</v>
      </c>
      <c r="AA742" s="146">
        <v>0</v>
      </c>
      <c r="AB742" s="146">
        <v>0</v>
      </c>
      <c r="AC742" s="248">
        <v>0</v>
      </c>
      <c r="AE742" s="144">
        <v>3</v>
      </c>
      <c r="AF742" s="8">
        <v>0</v>
      </c>
      <c r="AG742" s="8">
        <v>1</v>
      </c>
      <c r="AH742" s="8">
        <v>0</v>
      </c>
      <c r="AI742" s="8">
        <v>2</v>
      </c>
      <c r="AJ742" s="8">
        <v>0</v>
      </c>
      <c r="AK742" s="8">
        <v>0</v>
      </c>
      <c r="AL742" s="8">
        <v>0</v>
      </c>
      <c r="AM742" s="8">
        <v>0</v>
      </c>
      <c r="AN742" s="8">
        <v>0</v>
      </c>
      <c r="AO742" s="8">
        <v>0</v>
      </c>
      <c r="AP742" s="8">
        <v>0</v>
      </c>
      <c r="AQ742" s="145">
        <v>0</v>
      </c>
      <c r="AR742" s="10"/>
    </row>
    <row r="743" spans="1:44" x14ac:dyDescent="0.35">
      <c r="A743" s="171">
        <v>6</v>
      </c>
      <c r="B743" s="228">
        <v>0.875</v>
      </c>
      <c r="C743" s="144">
        <v>0</v>
      </c>
      <c r="D743" s="247">
        <v>0</v>
      </c>
      <c r="E743" s="146">
        <v>0</v>
      </c>
      <c r="F743" s="146">
        <v>0</v>
      </c>
      <c r="G743" s="146">
        <v>0</v>
      </c>
      <c r="H743" s="146">
        <v>0</v>
      </c>
      <c r="I743" s="146">
        <v>0</v>
      </c>
      <c r="J743" s="146">
        <v>0</v>
      </c>
      <c r="K743" s="146">
        <v>0</v>
      </c>
      <c r="L743" s="146">
        <v>0</v>
      </c>
      <c r="M743" s="146">
        <v>0</v>
      </c>
      <c r="N743" s="146">
        <v>0</v>
      </c>
      <c r="O743" s="248">
        <v>0</v>
      </c>
      <c r="Q743" s="144">
        <v>0</v>
      </c>
      <c r="R743" s="247">
        <v>0</v>
      </c>
      <c r="S743" s="146">
        <v>0</v>
      </c>
      <c r="T743" s="146">
        <v>0</v>
      </c>
      <c r="U743" s="146">
        <v>0</v>
      </c>
      <c r="V743" s="146">
        <v>0</v>
      </c>
      <c r="W743" s="146">
        <v>0</v>
      </c>
      <c r="X743" s="146">
        <v>0</v>
      </c>
      <c r="Y743" s="146">
        <v>0</v>
      </c>
      <c r="Z743" s="146">
        <v>0</v>
      </c>
      <c r="AA743" s="146">
        <v>0</v>
      </c>
      <c r="AB743" s="146">
        <v>0</v>
      </c>
      <c r="AC743" s="248">
        <v>0</v>
      </c>
      <c r="AE743" s="144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8">
        <v>0</v>
      </c>
      <c r="AO743" s="8">
        <v>0</v>
      </c>
      <c r="AP743" s="8">
        <v>0</v>
      </c>
      <c r="AQ743" s="145">
        <v>0</v>
      </c>
      <c r="AR743" s="10"/>
    </row>
    <row r="744" spans="1:44" x14ac:dyDescent="0.35">
      <c r="A744" s="171">
        <v>6</v>
      </c>
      <c r="B744" s="228">
        <v>0.88541700000000001</v>
      </c>
      <c r="C744" s="144">
        <v>1</v>
      </c>
      <c r="D744" s="247">
        <v>0</v>
      </c>
      <c r="E744" s="146">
        <v>1</v>
      </c>
      <c r="F744" s="146">
        <v>0</v>
      </c>
      <c r="G744" s="146">
        <v>0</v>
      </c>
      <c r="H744" s="146">
        <v>0</v>
      </c>
      <c r="I744" s="146">
        <v>0</v>
      </c>
      <c r="J744" s="146">
        <v>0</v>
      </c>
      <c r="K744" s="146">
        <v>0</v>
      </c>
      <c r="L744" s="146">
        <v>0</v>
      </c>
      <c r="M744" s="146">
        <v>0</v>
      </c>
      <c r="N744" s="146">
        <v>0</v>
      </c>
      <c r="O744" s="248">
        <v>0</v>
      </c>
      <c r="Q744" s="144">
        <v>0</v>
      </c>
      <c r="R744" s="247">
        <v>0</v>
      </c>
      <c r="S744" s="146">
        <v>0</v>
      </c>
      <c r="T744" s="146">
        <v>0</v>
      </c>
      <c r="U744" s="146">
        <v>0</v>
      </c>
      <c r="V744" s="146">
        <v>0</v>
      </c>
      <c r="W744" s="146">
        <v>0</v>
      </c>
      <c r="X744" s="146">
        <v>0</v>
      </c>
      <c r="Y744" s="146">
        <v>0</v>
      </c>
      <c r="Z744" s="146">
        <v>0</v>
      </c>
      <c r="AA744" s="146">
        <v>0</v>
      </c>
      <c r="AB744" s="146">
        <v>0</v>
      </c>
      <c r="AC744" s="248">
        <v>0</v>
      </c>
      <c r="AE744" s="144">
        <v>1</v>
      </c>
      <c r="AF744" s="8">
        <v>0</v>
      </c>
      <c r="AG744" s="8">
        <v>1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0</v>
      </c>
      <c r="AP744" s="8">
        <v>0</v>
      </c>
      <c r="AQ744" s="145">
        <v>0</v>
      </c>
      <c r="AR744" s="10"/>
    </row>
    <row r="745" spans="1:44" x14ac:dyDescent="0.35">
      <c r="A745" s="171">
        <v>6</v>
      </c>
      <c r="B745" s="228">
        <v>0.89583299999999999</v>
      </c>
      <c r="C745" s="144">
        <v>2</v>
      </c>
      <c r="D745" s="247">
        <v>0</v>
      </c>
      <c r="E745" s="146">
        <v>2</v>
      </c>
      <c r="F745" s="146">
        <v>0</v>
      </c>
      <c r="G745" s="146">
        <v>0</v>
      </c>
      <c r="H745" s="146">
        <v>0</v>
      </c>
      <c r="I745" s="146">
        <v>0</v>
      </c>
      <c r="J745" s="146">
        <v>0</v>
      </c>
      <c r="K745" s="146">
        <v>0</v>
      </c>
      <c r="L745" s="146">
        <v>0</v>
      </c>
      <c r="M745" s="146">
        <v>0</v>
      </c>
      <c r="N745" s="146">
        <v>0</v>
      </c>
      <c r="O745" s="248">
        <v>0</v>
      </c>
      <c r="Q745" s="144">
        <v>9</v>
      </c>
      <c r="R745" s="247">
        <v>0</v>
      </c>
      <c r="S745" s="146">
        <v>9</v>
      </c>
      <c r="T745" s="146">
        <v>0</v>
      </c>
      <c r="U745" s="146">
        <v>0</v>
      </c>
      <c r="V745" s="146">
        <v>0</v>
      </c>
      <c r="W745" s="146">
        <v>0</v>
      </c>
      <c r="X745" s="146">
        <v>0</v>
      </c>
      <c r="Y745" s="146">
        <v>0</v>
      </c>
      <c r="Z745" s="146">
        <v>0</v>
      </c>
      <c r="AA745" s="146">
        <v>0</v>
      </c>
      <c r="AB745" s="146">
        <v>0</v>
      </c>
      <c r="AC745" s="248">
        <v>0</v>
      </c>
      <c r="AE745" s="144">
        <v>11</v>
      </c>
      <c r="AF745" s="8">
        <v>0</v>
      </c>
      <c r="AG745" s="8">
        <v>11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0</v>
      </c>
      <c r="AP745" s="8">
        <v>0</v>
      </c>
      <c r="AQ745" s="145">
        <v>0</v>
      </c>
      <c r="AR745" s="10"/>
    </row>
    <row r="746" spans="1:44" x14ac:dyDescent="0.35">
      <c r="A746" s="171">
        <v>6</v>
      </c>
      <c r="B746" s="228">
        <v>0.90625</v>
      </c>
      <c r="C746" s="144">
        <v>2</v>
      </c>
      <c r="D746" s="247">
        <v>0</v>
      </c>
      <c r="E746" s="146">
        <v>2</v>
      </c>
      <c r="F746" s="146">
        <v>0</v>
      </c>
      <c r="G746" s="146">
        <v>0</v>
      </c>
      <c r="H746" s="146">
        <v>0</v>
      </c>
      <c r="I746" s="146">
        <v>0</v>
      </c>
      <c r="J746" s="146">
        <v>0</v>
      </c>
      <c r="K746" s="146">
        <v>0</v>
      </c>
      <c r="L746" s="146">
        <v>0</v>
      </c>
      <c r="M746" s="146">
        <v>0</v>
      </c>
      <c r="N746" s="146">
        <v>0</v>
      </c>
      <c r="O746" s="248">
        <v>0</v>
      </c>
      <c r="Q746" s="144">
        <v>13</v>
      </c>
      <c r="R746" s="247">
        <v>0</v>
      </c>
      <c r="S746" s="146">
        <v>13</v>
      </c>
      <c r="T746" s="146">
        <v>0</v>
      </c>
      <c r="U746" s="146">
        <v>0</v>
      </c>
      <c r="V746" s="146">
        <v>0</v>
      </c>
      <c r="W746" s="146">
        <v>0</v>
      </c>
      <c r="X746" s="146">
        <v>0</v>
      </c>
      <c r="Y746" s="146">
        <v>0</v>
      </c>
      <c r="Z746" s="146">
        <v>0</v>
      </c>
      <c r="AA746" s="146">
        <v>0</v>
      </c>
      <c r="AB746" s="146">
        <v>0</v>
      </c>
      <c r="AC746" s="248">
        <v>0</v>
      </c>
      <c r="AE746" s="144">
        <v>15</v>
      </c>
      <c r="AF746" s="8">
        <v>0</v>
      </c>
      <c r="AG746" s="8">
        <v>15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145">
        <v>0</v>
      </c>
      <c r="AR746" s="10"/>
    </row>
    <row r="747" spans="1:44" x14ac:dyDescent="0.35">
      <c r="A747" s="171">
        <v>6</v>
      </c>
      <c r="B747" s="228">
        <v>0.91666700000000001</v>
      </c>
      <c r="C747" s="144">
        <v>0</v>
      </c>
      <c r="D747" s="247">
        <v>0</v>
      </c>
      <c r="E747" s="146">
        <v>0</v>
      </c>
      <c r="F747" s="146">
        <v>0</v>
      </c>
      <c r="G747" s="146">
        <v>0</v>
      </c>
      <c r="H747" s="146">
        <v>0</v>
      </c>
      <c r="I747" s="146">
        <v>0</v>
      </c>
      <c r="J747" s="146">
        <v>0</v>
      </c>
      <c r="K747" s="146">
        <v>0</v>
      </c>
      <c r="L747" s="146">
        <v>0</v>
      </c>
      <c r="M747" s="146">
        <v>0</v>
      </c>
      <c r="N747" s="146">
        <v>0</v>
      </c>
      <c r="O747" s="248">
        <v>0</v>
      </c>
      <c r="Q747" s="144">
        <v>12</v>
      </c>
      <c r="R747" s="247">
        <v>0</v>
      </c>
      <c r="S747" s="146">
        <v>12</v>
      </c>
      <c r="T747" s="146">
        <v>0</v>
      </c>
      <c r="U747" s="146">
        <v>0</v>
      </c>
      <c r="V747" s="146">
        <v>0</v>
      </c>
      <c r="W747" s="146">
        <v>0</v>
      </c>
      <c r="X747" s="146">
        <v>0</v>
      </c>
      <c r="Y747" s="146">
        <v>0</v>
      </c>
      <c r="Z747" s="146">
        <v>0</v>
      </c>
      <c r="AA747" s="146">
        <v>0</v>
      </c>
      <c r="AB747" s="146">
        <v>0</v>
      </c>
      <c r="AC747" s="248">
        <v>0</v>
      </c>
      <c r="AE747" s="144">
        <v>12</v>
      </c>
      <c r="AF747" s="8">
        <v>0</v>
      </c>
      <c r="AG747" s="8">
        <v>12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145">
        <v>0</v>
      </c>
      <c r="AR747" s="10"/>
    </row>
    <row r="748" spans="1:44" x14ac:dyDescent="0.35">
      <c r="A748" s="171">
        <v>6</v>
      </c>
      <c r="B748" s="228">
        <v>0.92708299999999999</v>
      </c>
      <c r="C748" s="144">
        <v>3</v>
      </c>
      <c r="D748" s="247">
        <v>0</v>
      </c>
      <c r="E748" s="146">
        <v>3</v>
      </c>
      <c r="F748" s="146">
        <v>0</v>
      </c>
      <c r="G748" s="146">
        <v>0</v>
      </c>
      <c r="H748" s="146">
        <v>0</v>
      </c>
      <c r="I748" s="146">
        <v>0</v>
      </c>
      <c r="J748" s="146">
        <v>0</v>
      </c>
      <c r="K748" s="146">
        <v>0</v>
      </c>
      <c r="L748" s="146">
        <v>0</v>
      </c>
      <c r="M748" s="146">
        <v>0</v>
      </c>
      <c r="N748" s="146">
        <v>0</v>
      </c>
      <c r="O748" s="248">
        <v>0</v>
      </c>
      <c r="Q748" s="144">
        <v>8</v>
      </c>
      <c r="R748" s="247">
        <v>0</v>
      </c>
      <c r="S748" s="146">
        <v>8</v>
      </c>
      <c r="T748" s="146">
        <v>0</v>
      </c>
      <c r="U748" s="146">
        <v>0</v>
      </c>
      <c r="V748" s="146">
        <v>0</v>
      </c>
      <c r="W748" s="146">
        <v>0</v>
      </c>
      <c r="X748" s="146">
        <v>0</v>
      </c>
      <c r="Y748" s="146">
        <v>0</v>
      </c>
      <c r="Z748" s="146">
        <v>0</v>
      </c>
      <c r="AA748" s="146">
        <v>0</v>
      </c>
      <c r="AB748" s="146">
        <v>0</v>
      </c>
      <c r="AC748" s="248">
        <v>0</v>
      </c>
      <c r="AE748" s="144">
        <v>11</v>
      </c>
      <c r="AF748" s="8">
        <v>0</v>
      </c>
      <c r="AG748" s="8">
        <v>11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145">
        <v>0</v>
      </c>
      <c r="AR748" s="10"/>
    </row>
    <row r="749" spans="1:44" x14ac:dyDescent="0.35">
      <c r="A749" s="171">
        <v>6</v>
      </c>
      <c r="B749" s="228">
        <v>0.9375</v>
      </c>
      <c r="C749" s="144">
        <v>3</v>
      </c>
      <c r="D749" s="247">
        <v>0</v>
      </c>
      <c r="E749" s="146">
        <v>1</v>
      </c>
      <c r="F749" s="146">
        <v>0</v>
      </c>
      <c r="G749" s="146">
        <v>2</v>
      </c>
      <c r="H749" s="146">
        <v>0</v>
      </c>
      <c r="I749" s="146">
        <v>0</v>
      </c>
      <c r="J749" s="146">
        <v>0</v>
      </c>
      <c r="K749" s="146">
        <v>0</v>
      </c>
      <c r="L749" s="146">
        <v>0</v>
      </c>
      <c r="M749" s="146">
        <v>0</v>
      </c>
      <c r="N749" s="146">
        <v>0</v>
      </c>
      <c r="O749" s="248">
        <v>0</v>
      </c>
      <c r="Q749" s="144">
        <v>2</v>
      </c>
      <c r="R749" s="247">
        <v>0</v>
      </c>
      <c r="S749" s="146">
        <v>2</v>
      </c>
      <c r="T749" s="146">
        <v>0</v>
      </c>
      <c r="U749" s="146">
        <v>0</v>
      </c>
      <c r="V749" s="146">
        <v>0</v>
      </c>
      <c r="W749" s="146">
        <v>0</v>
      </c>
      <c r="X749" s="146">
        <v>0</v>
      </c>
      <c r="Y749" s="146">
        <v>0</v>
      </c>
      <c r="Z749" s="146">
        <v>0</v>
      </c>
      <c r="AA749" s="146">
        <v>0</v>
      </c>
      <c r="AB749" s="146">
        <v>0</v>
      </c>
      <c r="AC749" s="248">
        <v>0</v>
      </c>
      <c r="AE749" s="144">
        <v>5</v>
      </c>
      <c r="AF749" s="8">
        <v>0</v>
      </c>
      <c r="AG749" s="8">
        <v>3</v>
      </c>
      <c r="AH749" s="8">
        <v>0</v>
      </c>
      <c r="AI749" s="8">
        <v>2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0</v>
      </c>
      <c r="AP749" s="8">
        <v>0</v>
      </c>
      <c r="AQ749" s="145">
        <v>0</v>
      </c>
      <c r="AR749" s="10"/>
    </row>
    <row r="750" spans="1:44" x14ac:dyDescent="0.35">
      <c r="A750" s="171">
        <v>6</v>
      </c>
      <c r="B750" s="228">
        <v>0.94791700000000001</v>
      </c>
      <c r="C750" s="144">
        <v>0</v>
      </c>
      <c r="D750" s="247">
        <v>0</v>
      </c>
      <c r="E750" s="146">
        <v>0</v>
      </c>
      <c r="F750" s="146">
        <v>0</v>
      </c>
      <c r="G750" s="146">
        <v>0</v>
      </c>
      <c r="H750" s="146">
        <v>0</v>
      </c>
      <c r="I750" s="146">
        <v>0</v>
      </c>
      <c r="J750" s="146">
        <v>0</v>
      </c>
      <c r="K750" s="146">
        <v>0</v>
      </c>
      <c r="L750" s="146">
        <v>0</v>
      </c>
      <c r="M750" s="146">
        <v>0</v>
      </c>
      <c r="N750" s="146">
        <v>0</v>
      </c>
      <c r="O750" s="248">
        <v>0</v>
      </c>
      <c r="Q750" s="144">
        <v>0</v>
      </c>
      <c r="R750" s="247">
        <v>0</v>
      </c>
      <c r="S750" s="146">
        <v>0</v>
      </c>
      <c r="T750" s="146">
        <v>0</v>
      </c>
      <c r="U750" s="146">
        <v>0</v>
      </c>
      <c r="V750" s="146">
        <v>0</v>
      </c>
      <c r="W750" s="146">
        <v>0</v>
      </c>
      <c r="X750" s="146">
        <v>0</v>
      </c>
      <c r="Y750" s="146">
        <v>0</v>
      </c>
      <c r="Z750" s="146">
        <v>0</v>
      </c>
      <c r="AA750" s="146">
        <v>0</v>
      </c>
      <c r="AB750" s="146">
        <v>0</v>
      </c>
      <c r="AC750" s="248">
        <v>0</v>
      </c>
      <c r="AE750" s="144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8">
        <v>0</v>
      </c>
      <c r="AO750" s="8">
        <v>0</v>
      </c>
      <c r="AP750" s="8">
        <v>0</v>
      </c>
      <c r="AQ750" s="145">
        <v>0</v>
      </c>
      <c r="AR750" s="10"/>
    </row>
    <row r="751" spans="1:44" x14ac:dyDescent="0.35">
      <c r="A751" s="171">
        <v>6</v>
      </c>
      <c r="B751" s="228">
        <v>0.95833299999999999</v>
      </c>
      <c r="C751" s="144">
        <v>0</v>
      </c>
      <c r="D751" s="247">
        <v>0</v>
      </c>
      <c r="E751" s="146">
        <v>0</v>
      </c>
      <c r="F751" s="146">
        <v>0</v>
      </c>
      <c r="G751" s="146">
        <v>0</v>
      </c>
      <c r="H751" s="146">
        <v>0</v>
      </c>
      <c r="I751" s="146">
        <v>0</v>
      </c>
      <c r="J751" s="146">
        <v>0</v>
      </c>
      <c r="K751" s="146">
        <v>0</v>
      </c>
      <c r="L751" s="146">
        <v>0</v>
      </c>
      <c r="M751" s="146">
        <v>0</v>
      </c>
      <c r="N751" s="146">
        <v>0</v>
      </c>
      <c r="O751" s="248">
        <v>0</v>
      </c>
      <c r="Q751" s="144">
        <v>0</v>
      </c>
      <c r="R751" s="247">
        <v>0</v>
      </c>
      <c r="S751" s="146">
        <v>0</v>
      </c>
      <c r="T751" s="146">
        <v>0</v>
      </c>
      <c r="U751" s="146">
        <v>0</v>
      </c>
      <c r="V751" s="146">
        <v>0</v>
      </c>
      <c r="W751" s="146">
        <v>0</v>
      </c>
      <c r="X751" s="146">
        <v>0</v>
      </c>
      <c r="Y751" s="146">
        <v>0</v>
      </c>
      <c r="Z751" s="146">
        <v>0</v>
      </c>
      <c r="AA751" s="146">
        <v>0</v>
      </c>
      <c r="AB751" s="146">
        <v>0</v>
      </c>
      <c r="AC751" s="248">
        <v>0</v>
      </c>
      <c r="AE751" s="144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145">
        <v>0</v>
      </c>
      <c r="AR751" s="10"/>
    </row>
    <row r="752" spans="1:44" x14ac:dyDescent="0.35">
      <c r="A752" s="171">
        <v>6</v>
      </c>
      <c r="B752" s="228">
        <v>0.96875</v>
      </c>
      <c r="C752" s="144">
        <v>3</v>
      </c>
      <c r="D752" s="247">
        <v>0</v>
      </c>
      <c r="E752" s="146">
        <v>3</v>
      </c>
      <c r="F752" s="146">
        <v>0</v>
      </c>
      <c r="G752" s="146">
        <v>0</v>
      </c>
      <c r="H752" s="146">
        <v>0</v>
      </c>
      <c r="I752" s="146">
        <v>0</v>
      </c>
      <c r="J752" s="146">
        <v>0</v>
      </c>
      <c r="K752" s="146">
        <v>0</v>
      </c>
      <c r="L752" s="146">
        <v>0</v>
      </c>
      <c r="M752" s="146">
        <v>0</v>
      </c>
      <c r="N752" s="146">
        <v>0</v>
      </c>
      <c r="O752" s="248">
        <v>0</v>
      </c>
      <c r="Q752" s="144">
        <v>0</v>
      </c>
      <c r="R752" s="247">
        <v>0</v>
      </c>
      <c r="S752" s="146">
        <v>0</v>
      </c>
      <c r="T752" s="146">
        <v>0</v>
      </c>
      <c r="U752" s="146">
        <v>0</v>
      </c>
      <c r="V752" s="146">
        <v>0</v>
      </c>
      <c r="W752" s="146">
        <v>0</v>
      </c>
      <c r="X752" s="146">
        <v>0</v>
      </c>
      <c r="Y752" s="146">
        <v>0</v>
      </c>
      <c r="Z752" s="146">
        <v>0</v>
      </c>
      <c r="AA752" s="146">
        <v>0</v>
      </c>
      <c r="AB752" s="146">
        <v>0</v>
      </c>
      <c r="AC752" s="248">
        <v>0</v>
      </c>
      <c r="AE752" s="144">
        <v>3</v>
      </c>
      <c r="AF752" s="8">
        <v>0</v>
      </c>
      <c r="AG752" s="8">
        <v>3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</v>
      </c>
      <c r="AP752" s="8">
        <v>0</v>
      </c>
      <c r="AQ752" s="145">
        <v>0</v>
      </c>
      <c r="AR752" s="10"/>
    </row>
    <row r="753" spans="1:44" x14ac:dyDescent="0.35">
      <c r="A753" s="171">
        <v>6</v>
      </c>
      <c r="B753" s="228">
        <v>0.97916700000000001</v>
      </c>
      <c r="C753" s="144">
        <v>0</v>
      </c>
      <c r="D753" s="247">
        <v>0</v>
      </c>
      <c r="E753" s="146">
        <v>0</v>
      </c>
      <c r="F753" s="146">
        <v>0</v>
      </c>
      <c r="G753" s="146">
        <v>0</v>
      </c>
      <c r="H753" s="146">
        <v>0</v>
      </c>
      <c r="I753" s="146">
        <v>0</v>
      </c>
      <c r="J753" s="146">
        <v>0</v>
      </c>
      <c r="K753" s="146">
        <v>0</v>
      </c>
      <c r="L753" s="146">
        <v>0</v>
      </c>
      <c r="M753" s="146">
        <v>0</v>
      </c>
      <c r="N753" s="146">
        <v>0</v>
      </c>
      <c r="O753" s="248">
        <v>0</v>
      </c>
      <c r="Q753" s="144">
        <v>0</v>
      </c>
      <c r="R753" s="247">
        <v>0</v>
      </c>
      <c r="S753" s="146">
        <v>0</v>
      </c>
      <c r="T753" s="146">
        <v>0</v>
      </c>
      <c r="U753" s="146">
        <v>0</v>
      </c>
      <c r="V753" s="146">
        <v>0</v>
      </c>
      <c r="W753" s="146">
        <v>0</v>
      </c>
      <c r="X753" s="146">
        <v>0</v>
      </c>
      <c r="Y753" s="146">
        <v>0</v>
      </c>
      <c r="Z753" s="146">
        <v>0</v>
      </c>
      <c r="AA753" s="146">
        <v>0</v>
      </c>
      <c r="AB753" s="146">
        <v>0</v>
      </c>
      <c r="AC753" s="248">
        <v>0</v>
      </c>
      <c r="AE753" s="144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0</v>
      </c>
      <c r="AP753" s="8">
        <v>0</v>
      </c>
      <c r="AQ753" s="145">
        <v>0</v>
      </c>
      <c r="AR753" s="10"/>
    </row>
    <row r="754" spans="1:44" x14ac:dyDescent="0.35">
      <c r="A754" s="171">
        <v>6</v>
      </c>
      <c r="B754" s="228">
        <v>0.98958299999999999</v>
      </c>
      <c r="C754" s="147">
        <v>0</v>
      </c>
      <c r="D754" s="249">
        <v>0</v>
      </c>
      <c r="E754" s="250">
        <v>0</v>
      </c>
      <c r="F754" s="250">
        <v>0</v>
      </c>
      <c r="G754" s="250">
        <v>0</v>
      </c>
      <c r="H754" s="250">
        <v>0</v>
      </c>
      <c r="I754" s="250">
        <v>0</v>
      </c>
      <c r="J754" s="250">
        <v>0</v>
      </c>
      <c r="K754" s="250">
        <v>0</v>
      </c>
      <c r="L754" s="250">
        <v>0</v>
      </c>
      <c r="M754" s="250">
        <v>0</v>
      </c>
      <c r="N754" s="250">
        <v>0</v>
      </c>
      <c r="O754" s="251">
        <v>0</v>
      </c>
      <c r="Q754" s="147">
        <v>0</v>
      </c>
      <c r="R754" s="249">
        <v>0</v>
      </c>
      <c r="S754" s="250">
        <v>0</v>
      </c>
      <c r="T754" s="250">
        <v>0</v>
      </c>
      <c r="U754" s="250">
        <v>0</v>
      </c>
      <c r="V754" s="250">
        <v>0</v>
      </c>
      <c r="W754" s="250">
        <v>0</v>
      </c>
      <c r="X754" s="250">
        <v>0</v>
      </c>
      <c r="Y754" s="250">
        <v>0</v>
      </c>
      <c r="Z754" s="250">
        <v>0</v>
      </c>
      <c r="AA754" s="250">
        <v>0</v>
      </c>
      <c r="AB754" s="250">
        <v>0</v>
      </c>
      <c r="AC754" s="251">
        <v>0</v>
      </c>
      <c r="AE754" s="147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13">
        <v>0</v>
      </c>
      <c r="AO754" s="13">
        <v>0</v>
      </c>
      <c r="AP754" s="13">
        <v>0</v>
      </c>
      <c r="AQ754" s="148">
        <v>0</v>
      </c>
      <c r="AR754" s="10"/>
    </row>
    <row r="755" spans="1:44" x14ac:dyDescent="0.35">
      <c r="A755" s="171">
        <v>6</v>
      </c>
      <c r="B755" s="323" t="s">
        <v>35</v>
      </c>
      <c r="C755" s="324">
        <v>223</v>
      </c>
      <c r="D755" s="325">
        <v>5</v>
      </c>
      <c r="E755" s="325">
        <v>189</v>
      </c>
      <c r="F755" s="325">
        <v>2</v>
      </c>
      <c r="G755" s="325">
        <v>26</v>
      </c>
      <c r="H755" s="325">
        <v>0</v>
      </c>
      <c r="I755" s="325">
        <v>0</v>
      </c>
      <c r="J755" s="325">
        <v>1</v>
      </c>
      <c r="K755" s="325">
        <v>0</v>
      </c>
      <c r="L755" s="325">
        <v>0</v>
      </c>
      <c r="M755" s="325">
        <v>0</v>
      </c>
      <c r="N755" s="325">
        <v>0</v>
      </c>
      <c r="O755" s="326">
        <v>0</v>
      </c>
      <c r="P755" s="8"/>
      <c r="Q755" s="327">
        <v>198</v>
      </c>
      <c r="R755" s="325">
        <v>2</v>
      </c>
      <c r="S755" s="325">
        <v>182</v>
      </c>
      <c r="T755" s="325">
        <v>1</v>
      </c>
      <c r="U755" s="325">
        <v>13</v>
      </c>
      <c r="V755" s="325">
        <v>0</v>
      </c>
      <c r="W755" s="325">
        <v>0</v>
      </c>
      <c r="X755" s="325">
        <v>0</v>
      </c>
      <c r="Y755" s="325">
        <v>0</v>
      </c>
      <c r="Z755" s="325">
        <v>0</v>
      </c>
      <c r="AA755" s="325">
        <v>0</v>
      </c>
      <c r="AB755" s="325">
        <v>0</v>
      </c>
      <c r="AC755" s="326">
        <v>0</v>
      </c>
      <c r="AD755" s="8"/>
      <c r="AE755" s="327">
        <v>421</v>
      </c>
      <c r="AF755" s="325">
        <v>7</v>
      </c>
      <c r="AG755" s="325">
        <v>371</v>
      </c>
      <c r="AH755" s="325">
        <v>3</v>
      </c>
      <c r="AI755" s="325">
        <v>39</v>
      </c>
      <c r="AJ755" s="325">
        <v>0</v>
      </c>
      <c r="AK755" s="325">
        <v>0</v>
      </c>
      <c r="AL755" s="325">
        <v>1</v>
      </c>
      <c r="AM755" s="325">
        <v>0</v>
      </c>
      <c r="AN755" s="325">
        <v>0</v>
      </c>
      <c r="AO755" s="325">
        <v>0</v>
      </c>
      <c r="AP755" s="325">
        <v>0</v>
      </c>
      <c r="AQ755" s="326">
        <v>0</v>
      </c>
      <c r="AR755" s="10"/>
    </row>
    <row r="756" spans="1:44" x14ac:dyDescent="0.35">
      <c r="A756" s="171">
        <v>6</v>
      </c>
      <c r="B756" s="328" t="s">
        <v>36</v>
      </c>
      <c r="C756" s="329">
        <v>247</v>
      </c>
      <c r="D756" s="330">
        <v>5</v>
      </c>
      <c r="E756" s="330">
        <v>210</v>
      </c>
      <c r="F756" s="330">
        <v>2</v>
      </c>
      <c r="G756" s="330">
        <v>29</v>
      </c>
      <c r="H756" s="330">
        <v>0</v>
      </c>
      <c r="I756" s="330">
        <v>0</v>
      </c>
      <c r="J756" s="330">
        <v>1</v>
      </c>
      <c r="K756" s="330">
        <v>0</v>
      </c>
      <c r="L756" s="330">
        <v>0</v>
      </c>
      <c r="M756" s="330">
        <v>0</v>
      </c>
      <c r="N756" s="330">
        <v>0</v>
      </c>
      <c r="O756" s="331">
        <v>0</v>
      </c>
      <c r="P756" s="8"/>
      <c r="Q756" s="332">
        <v>235</v>
      </c>
      <c r="R756" s="330">
        <v>2</v>
      </c>
      <c r="S756" s="330">
        <v>219</v>
      </c>
      <c r="T756" s="330">
        <v>1</v>
      </c>
      <c r="U756" s="330">
        <v>13</v>
      </c>
      <c r="V756" s="330">
        <v>0</v>
      </c>
      <c r="W756" s="330">
        <v>0</v>
      </c>
      <c r="X756" s="330">
        <v>0</v>
      </c>
      <c r="Y756" s="330">
        <v>0</v>
      </c>
      <c r="Z756" s="330">
        <v>0</v>
      </c>
      <c r="AA756" s="330">
        <v>0</v>
      </c>
      <c r="AB756" s="330">
        <v>0</v>
      </c>
      <c r="AC756" s="331">
        <v>0</v>
      </c>
      <c r="AD756" s="8"/>
      <c r="AE756" s="332">
        <v>482</v>
      </c>
      <c r="AF756" s="330">
        <v>7</v>
      </c>
      <c r="AG756" s="330">
        <v>429</v>
      </c>
      <c r="AH756" s="330">
        <v>3</v>
      </c>
      <c r="AI756" s="330">
        <v>42</v>
      </c>
      <c r="AJ756" s="330">
        <v>0</v>
      </c>
      <c r="AK756" s="330">
        <v>0</v>
      </c>
      <c r="AL756" s="330">
        <v>1</v>
      </c>
      <c r="AM756" s="330">
        <v>0</v>
      </c>
      <c r="AN756" s="330">
        <v>0</v>
      </c>
      <c r="AO756" s="330">
        <v>0</v>
      </c>
      <c r="AP756" s="330">
        <v>0</v>
      </c>
      <c r="AQ756" s="331">
        <v>0</v>
      </c>
      <c r="AR756" s="10"/>
    </row>
    <row r="757" spans="1:44" x14ac:dyDescent="0.35">
      <c r="A757" s="171">
        <v>6</v>
      </c>
      <c r="B757" s="333" t="s">
        <v>37</v>
      </c>
      <c r="C757" s="334">
        <v>256</v>
      </c>
      <c r="D757" s="335">
        <v>5</v>
      </c>
      <c r="E757" s="335">
        <v>217</v>
      </c>
      <c r="F757" s="335">
        <v>2</v>
      </c>
      <c r="G757" s="335">
        <v>31</v>
      </c>
      <c r="H757" s="335">
        <v>0</v>
      </c>
      <c r="I757" s="335">
        <v>0</v>
      </c>
      <c r="J757" s="335">
        <v>1</v>
      </c>
      <c r="K757" s="335">
        <v>0</v>
      </c>
      <c r="L757" s="335">
        <v>0</v>
      </c>
      <c r="M757" s="335">
        <v>0</v>
      </c>
      <c r="N757" s="335">
        <v>0</v>
      </c>
      <c r="O757" s="336">
        <v>0</v>
      </c>
      <c r="P757" s="8"/>
      <c r="Q757" s="337">
        <v>257</v>
      </c>
      <c r="R757" s="335">
        <v>2</v>
      </c>
      <c r="S757" s="335">
        <v>241</v>
      </c>
      <c r="T757" s="335">
        <v>1</v>
      </c>
      <c r="U757" s="335">
        <v>13</v>
      </c>
      <c r="V757" s="335">
        <v>0</v>
      </c>
      <c r="W757" s="335">
        <v>0</v>
      </c>
      <c r="X757" s="335">
        <v>0</v>
      </c>
      <c r="Y757" s="335">
        <v>0</v>
      </c>
      <c r="Z757" s="335">
        <v>0</v>
      </c>
      <c r="AA757" s="335">
        <v>0</v>
      </c>
      <c r="AB757" s="335">
        <v>0</v>
      </c>
      <c r="AC757" s="336">
        <v>0</v>
      </c>
      <c r="AD757" s="8"/>
      <c r="AE757" s="337">
        <v>513</v>
      </c>
      <c r="AF757" s="335">
        <v>7</v>
      </c>
      <c r="AG757" s="335">
        <v>458</v>
      </c>
      <c r="AH757" s="335">
        <v>3</v>
      </c>
      <c r="AI757" s="335">
        <v>44</v>
      </c>
      <c r="AJ757" s="335">
        <v>0</v>
      </c>
      <c r="AK757" s="335">
        <v>0</v>
      </c>
      <c r="AL757" s="335">
        <v>1</v>
      </c>
      <c r="AM757" s="335">
        <v>0</v>
      </c>
      <c r="AN757" s="335">
        <v>0</v>
      </c>
      <c r="AO757" s="335">
        <v>0</v>
      </c>
      <c r="AP757" s="335">
        <v>0</v>
      </c>
      <c r="AQ757" s="336">
        <v>0</v>
      </c>
      <c r="AR757" s="10"/>
    </row>
    <row r="758" spans="1:44" x14ac:dyDescent="0.35">
      <c r="A758" s="171">
        <v>6</v>
      </c>
      <c r="B758" s="338" t="s">
        <v>38</v>
      </c>
      <c r="C758" s="339">
        <v>257</v>
      </c>
      <c r="D758" s="340">
        <v>5</v>
      </c>
      <c r="E758" s="340">
        <v>218</v>
      </c>
      <c r="F758" s="340">
        <v>2</v>
      </c>
      <c r="G758" s="340">
        <v>31</v>
      </c>
      <c r="H758" s="340">
        <v>0</v>
      </c>
      <c r="I758" s="340">
        <v>0</v>
      </c>
      <c r="J758" s="340">
        <v>1</v>
      </c>
      <c r="K758" s="340">
        <v>0</v>
      </c>
      <c r="L758" s="340">
        <v>0</v>
      </c>
      <c r="M758" s="340">
        <v>0</v>
      </c>
      <c r="N758" s="340">
        <v>0</v>
      </c>
      <c r="O758" s="341">
        <v>0</v>
      </c>
      <c r="P758" s="8"/>
      <c r="Q758" s="342">
        <v>258</v>
      </c>
      <c r="R758" s="340">
        <v>2</v>
      </c>
      <c r="S758" s="340">
        <v>242</v>
      </c>
      <c r="T758" s="340">
        <v>1</v>
      </c>
      <c r="U758" s="340">
        <v>13</v>
      </c>
      <c r="V758" s="340">
        <v>0</v>
      </c>
      <c r="W758" s="340">
        <v>0</v>
      </c>
      <c r="X758" s="340">
        <v>0</v>
      </c>
      <c r="Y758" s="340">
        <v>0</v>
      </c>
      <c r="Z758" s="340">
        <v>0</v>
      </c>
      <c r="AA758" s="340">
        <v>0</v>
      </c>
      <c r="AB758" s="340">
        <v>0</v>
      </c>
      <c r="AC758" s="341">
        <v>0</v>
      </c>
      <c r="AD758" s="8"/>
      <c r="AE758" s="342">
        <v>515</v>
      </c>
      <c r="AF758" s="340">
        <v>7</v>
      </c>
      <c r="AG758" s="340">
        <v>460</v>
      </c>
      <c r="AH758" s="340">
        <v>3</v>
      </c>
      <c r="AI758" s="340">
        <v>44</v>
      </c>
      <c r="AJ758" s="340">
        <v>0</v>
      </c>
      <c r="AK758" s="340">
        <v>0</v>
      </c>
      <c r="AL758" s="340">
        <v>1</v>
      </c>
      <c r="AM758" s="340">
        <v>0</v>
      </c>
      <c r="AN758" s="340">
        <v>0</v>
      </c>
      <c r="AO758" s="340">
        <v>0</v>
      </c>
      <c r="AP758" s="340">
        <v>0</v>
      </c>
      <c r="AQ758" s="341">
        <v>0</v>
      </c>
      <c r="AR758" s="10"/>
    </row>
    <row r="759" spans="1:44" x14ac:dyDescent="0.35">
      <c r="A759" s="171"/>
      <c r="AR759" s="10"/>
    </row>
    <row r="760" spans="1:44" x14ac:dyDescent="0.35">
      <c r="A760" s="171"/>
      <c r="B760" s="177" t="s">
        <v>7</v>
      </c>
      <c r="C760" s="182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3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13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13"/>
      <c r="AR760" s="10"/>
    </row>
    <row r="761" spans="1:44" x14ac:dyDescent="0.35">
      <c r="A761" s="171">
        <v>7</v>
      </c>
      <c r="B761" s="228">
        <v>0</v>
      </c>
      <c r="C761" s="140">
        <v>0</v>
      </c>
      <c r="D761" s="245">
        <v>0</v>
      </c>
      <c r="E761" s="141">
        <v>0</v>
      </c>
      <c r="F761" s="141">
        <v>0</v>
      </c>
      <c r="G761" s="141">
        <v>0</v>
      </c>
      <c r="H761" s="141">
        <v>0</v>
      </c>
      <c r="I761" s="141">
        <v>0</v>
      </c>
      <c r="J761" s="141">
        <v>0</v>
      </c>
      <c r="K761" s="141">
        <v>0</v>
      </c>
      <c r="L761" s="141">
        <v>0</v>
      </c>
      <c r="M761" s="141">
        <v>0</v>
      </c>
      <c r="N761" s="141">
        <v>0</v>
      </c>
      <c r="O761" s="246">
        <v>0</v>
      </c>
      <c r="Q761" s="140">
        <v>0</v>
      </c>
      <c r="R761" s="245">
        <v>0</v>
      </c>
      <c r="S761" s="141">
        <v>0</v>
      </c>
      <c r="T761" s="141">
        <v>0</v>
      </c>
      <c r="U761" s="141">
        <v>0</v>
      </c>
      <c r="V761" s="141">
        <v>0</v>
      </c>
      <c r="W761" s="141">
        <v>0</v>
      </c>
      <c r="X761" s="141">
        <v>0</v>
      </c>
      <c r="Y761" s="141">
        <v>0</v>
      </c>
      <c r="Z761" s="141">
        <v>0</v>
      </c>
      <c r="AA761" s="141">
        <v>0</v>
      </c>
      <c r="AB761" s="141">
        <v>0</v>
      </c>
      <c r="AC761" s="246">
        <v>0</v>
      </c>
      <c r="AE761" s="140">
        <v>0</v>
      </c>
      <c r="AF761" s="141">
        <v>0</v>
      </c>
      <c r="AG761" s="142">
        <v>0</v>
      </c>
      <c r="AH761" s="142">
        <v>0</v>
      </c>
      <c r="AI761" s="142">
        <v>0</v>
      </c>
      <c r="AJ761" s="142">
        <v>0</v>
      </c>
      <c r="AK761" s="142">
        <v>0</v>
      </c>
      <c r="AL761" s="142">
        <v>0</v>
      </c>
      <c r="AM761" s="142">
        <v>0</v>
      </c>
      <c r="AN761" s="142">
        <v>0</v>
      </c>
      <c r="AO761" s="142">
        <v>0</v>
      </c>
      <c r="AP761" s="142">
        <v>0</v>
      </c>
      <c r="AQ761" s="143">
        <v>0</v>
      </c>
      <c r="AR761" s="10"/>
    </row>
    <row r="762" spans="1:44" x14ac:dyDescent="0.35">
      <c r="A762" s="171">
        <v>7</v>
      </c>
      <c r="B762" s="228">
        <v>1.0416999999999999E-2</v>
      </c>
      <c r="C762" s="144">
        <v>0</v>
      </c>
      <c r="D762" s="247">
        <v>0</v>
      </c>
      <c r="E762" s="146">
        <v>0</v>
      </c>
      <c r="F762" s="146">
        <v>0</v>
      </c>
      <c r="G762" s="146">
        <v>0</v>
      </c>
      <c r="H762" s="146">
        <v>0</v>
      </c>
      <c r="I762" s="146">
        <v>0</v>
      </c>
      <c r="J762" s="146">
        <v>0</v>
      </c>
      <c r="K762" s="146">
        <v>0</v>
      </c>
      <c r="L762" s="146">
        <v>0</v>
      </c>
      <c r="M762" s="146">
        <v>0</v>
      </c>
      <c r="N762" s="146">
        <v>0</v>
      </c>
      <c r="O762" s="248">
        <v>0</v>
      </c>
      <c r="Q762" s="144">
        <v>0</v>
      </c>
      <c r="R762" s="247">
        <v>0</v>
      </c>
      <c r="S762" s="146">
        <v>0</v>
      </c>
      <c r="T762" s="146">
        <v>0</v>
      </c>
      <c r="U762" s="146">
        <v>0</v>
      </c>
      <c r="V762" s="146">
        <v>0</v>
      </c>
      <c r="W762" s="146">
        <v>0</v>
      </c>
      <c r="X762" s="146">
        <v>0</v>
      </c>
      <c r="Y762" s="146">
        <v>0</v>
      </c>
      <c r="Z762" s="146">
        <v>0</v>
      </c>
      <c r="AA762" s="146">
        <v>0</v>
      </c>
      <c r="AB762" s="146">
        <v>0</v>
      </c>
      <c r="AC762" s="248">
        <v>0</v>
      </c>
      <c r="AE762" s="144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145">
        <v>0</v>
      </c>
      <c r="AR762" s="10"/>
    </row>
    <row r="763" spans="1:44" x14ac:dyDescent="0.35">
      <c r="A763" s="171">
        <v>7</v>
      </c>
      <c r="B763" s="228">
        <v>2.0833000000000001E-2</v>
      </c>
      <c r="C763" s="144">
        <v>2</v>
      </c>
      <c r="D763" s="247">
        <v>0</v>
      </c>
      <c r="E763" s="146">
        <v>2</v>
      </c>
      <c r="F763" s="146">
        <v>0</v>
      </c>
      <c r="G763" s="146">
        <v>0</v>
      </c>
      <c r="H763" s="146">
        <v>0</v>
      </c>
      <c r="I763" s="146">
        <v>0</v>
      </c>
      <c r="J763" s="146">
        <v>0</v>
      </c>
      <c r="K763" s="146">
        <v>0</v>
      </c>
      <c r="L763" s="146">
        <v>0</v>
      </c>
      <c r="M763" s="146">
        <v>0</v>
      </c>
      <c r="N763" s="146">
        <v>0</v>
      </c>
      <c r="O763" s="248">
        <v>0</v>
      </c>
      <c r="Q763" s="144">
        <v>0</v>
      </c>
      <c r="R763" s="247">
        <v>0</v>
      </c>
      <c r="S763" s="146">
        <v>0</v>
      </c>
      <c r="T763" s="146">
        <v>0</v>
      </c>
      <c r="U763" s="146">
        <v>0</v>
      </c>
      <c r="V763" s="146">
        <v>0</v>
      </c>
      <c r="W763" s="146">
        <v>0</v>
      </c>
      <c r="X763" s="146">
        <v>0</v>
      </c>
      <c r="Y763" s="146">
        <v>0</v>
      </c>
      <c r="Z763" s="146">
        <v>0</v>
      </c>
      <c r="AA763" s="146">
        <v>0</v>
      </c>
      <c r="AB763" s="146">
        <v>0</v>
      </c>
      <c r="AC763" s="248">
        <v>0</v>
      </c>
      <c r="AE763" s="144">
        <v>2</v>
      </c>
      <c r="AF763" s="8">
        <v>0</v>
      </c>
      <c r="AG763" s="8">
        <v>2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8">
        <v>0</v>
      </c>
      <c r="AO763" s="8">
        <v>0</v>
      </c>
      <c r="AP763" s="8">
        <v>0</v>
      </c>
      <c r="AQ763" s="145">
        <v>0</v>
      </c>
      <c r="AR763" s="10"/>
    </row>
    <row r="764" spans="1:44" x14ac:dyDescent="0.35">
      <c r="A764" s="171">
        <v>7</v>
      </c>
      <c r="B764" s="228">
        <v>3.125E-2</v>
      </c>
      <c r="C764" s="144">
        <v>0</v>
      </c>
      <c r="D764" s="247">
        <v>0</v>
      </c>
      <c r="E764" s="146">
        <v>0</v>
      </c>
      <c r="F764" s="146">
        <v>0</v>
      </c>
      <c r="G764" s="146">
        <v>0</v>
      </c>
      <c r="H764" s="146">
        <v>0</v>
      </c>
      <c r="I764" s="146">
        <v>0</v>
      </c>
      <c r="J764" s="146">
        <v>0</v>
      </c>
      <c r="K764" s="146">
        <v>0</v>
      </c>
      <c r="L764" s="146">
        <v>0</v>
      </c>
      <c r="M764" s="146">
        <v>0</v>
      </c>
      <c r="N764" s="146">
        <v>0</v>
      </c>
      <c r="O764" s="248">
        <v>0</v>
      </c>
      <c r="Q764" s="144">
        <v>0</v>
      </c>
      <c r="R764" s="247">
        <v>0</v>
      </c>
      <c r="S764" s="146">
        <v>0</v>
      </c>
      <c r="T764" s="146">
        <v>0</v>
      </c>
      <c r="U764" s="146">
        <v>0</v>
      </c>
      <c r="V764" s="146">
        <v>0</v>
      </c>
      <c r="W764" s="146">
        <v>0</v>
      </c>
      <c r="X764" s="146">
        <v>0</v>
      </c>
      <c r="Y764" s="146">
        <v>0</v>
      </c>
      <c r="Z764" s="146">
        <v>0</v>
      </c>
      <c r="AA764" s="146">
        <v>0</v>
      </c>
      <c r="AB764" s="146">
        <v>0</v>
      </c>
      <c r="AC764" s="248">
        <v>0</v>
      </c>
      <c r="AE764" s="144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0</v>
      </c>
      <c r="AP764" s="8">
        <v>0</v>
      </c>
      <c r="AQ764" s="145">
        <v>0</v>
      </c>
      <c r="AR764" s="10"/>
    </row>
    <row r="765" spans="1:44" x14ac:dyDescent="0.35">
      <c r="A765" s="171">
        <v>7</v>
      </c>
      <c r="B765" s="228">
        <v>4.1667000000000003E-2</v>
      </c>
      <c r="C765" s="144">
        <v>0</v>
      </c>
      <c r="D765" s="247">
        <v>0</v>
      </c>
      <c r="E765" s="146">
        <v>0</v>
      </c>
      <c r="F765" s="146">
        <v>0</v>
      </c>
      <c r="G765" s="146">
        <v>0</v>
      </c>
      <c r="H765" s="146">
        <v>0</v>
      </c>
      <c r="I765" s="146">
        <v>0</v>
      </c>
      <c r="J765" s="146">
        <v>0</v>
      </c>
      <c r="K765" s="146">
        <v>0</v>
      </c>
      <c r="L765" s="146">
        <v>0</v>
      </c>
      <c r="M765" s="146">
        <v>0</v>
      </c>
      <c r="N765" s="146">
        <v>0</v>
      </c>
      <c r="O765" s="248">
        <v>0</v>
      </c>
      <c r="Q765" s="144">
        <v>0</v>
      </c>
      <c r="R765" s="247">
        <v>0</v>
      </c>
      <c r="S765" s="146">
        <v>0</v>
      </c>
      <c r="T765" s="146">
        <v>0</v>
      </c>
      <c r="U765" s="146">
        <v>0</v>
      </c>
      <c r="V765" s="146">
        <v>0</v>
      </c>
      <c r="W765" s="146">
        <v>0</v>
      </c>
      <c r="X765" s="146">
        <v>0</v>
      </c>
      <c r="Y765" s="146">
        <v>0</v>
      </c>
      <c r="Z765" s="146">
        <v>0</v>
      </c>
      <c r="AA765" s="146">
        <v>0</v>
      </c>
      <c r="AB765" s="146">
        <v>0</v>
      </c>
      <c r="AC765" s="248">
        <v>0</v>
      </c>
      <c r="AE765" s="144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0</v>
      </c>
      <c r="AP765" s="8">
        <v>0</v>
      </c>
      <c r="AQ765" s="145">
        <v>0</v>
      </c>
      <c r="AR765" s="10"/>
    </row>
    <row r="766" spans="1:44" x14ac:dyDescent="0.35">
      <c r="A766" s="171">
        <v>7</v>
      </c>
      <c r="B766" s="228">
        <v>5.2082999999999997E-2</v>
      </c>
      <c r="C766" s="144">
        <v>0</v>
      </c>
      <c r="D766" s="247">
        <v>0</v>
      </c>
      <c r="E766" s="146">
        <v>0</v>
      </c>
      <c r="F766" s="146">
        <v>0</v>
      </c>
      <c r="G766" s="146">
        <v>0</v>
      </c>
      <c r="H766" s="146">
        <v>0</v>
      </c>
      <c r="I766" s="146">
        <v>0</v>
      </c>
      <c r="J766" s="146">
        <v>0</v>
      </c>
      <c r="K766" s="146">
        <v>0</v>
      </c>
      <c r="L766" s="146">
        <v>0</v>
      </c>
      <c r="M766" s="146">
        <v>0</v>
      </c>
      <c r="N766" s="146">
        <v>0</v>
      </c>
      <c r="O766" s="248">
        <v>0</v>
      </c>
      <c r="Q766" s="144">
        <v>0</v>
      </c>
      <c r="R766" s="247">
        <v>0</v>
      </c>
      <c r="S766" s="146">
        <v>0</v>
      </c>
      <c r="T766" s="146">
        <v>0</v>
      </c>
      <c r="U766" s="146">
        <v>0</v>
      </c>
      <c r="V766" s="146">
        <v>0</v>
      </c>
      <c r="W766" s="146">
        <v>0</v>
      </c>
      <c r="X766" s="146">
        <v>0</v>
      </c>
      <c r="Y766" s="146">
        <v>0</v>
      </c>
      <c r="Z766" s="146">
        <v>0</v>
      </c>
      <c r="AA766" s="146">
        <v>0</v>
      </c>
      <c r="AB766" s="146">
        <v>0</v>
      </c>
      <c r="AC766" s="248">
        <v>0</v>
      </c>
      <c r="AE766" s="144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0</v>
      </c>
      <c r="AP766" s="8">
        <v>0</v>
      </c>
      <c r="AQ766" s="145">
        <v>0</v>
      </c>
      <c r="AR766" s="10"/>
    </row>
    <row r="767" spans="1:44" x14ac:dyDescent="0.35">
      <c r="A767" s="171">
        <v>7</v>
      </c>
      <c r="B767" s="228">
        <v>6.25E-2</v>
      </c>
      <c r="C767" s="144">
        <v>0</v>
      </c>
      <c r="D767" s="247">
        <v>0</v>
      </c>
      <c r="E767" s="146">
        <v>0</v>
      </c>
      <c r="F767" s="146">
        <v>0</v>
      </c>
      <c r="G767" s="146">
        <v>0</v>
      </c>
      <c r="H767" s="146">
        <v>0</v>
      </c>
      <c r="I767" s="146">
        <v>0</v>
      </c>
      <c r="J767" s="146">
        <v>0</v>
      </c>
      <c r="K767" s="146">
        <v>0</v>
      </c>
      <c r="L767" s="146">
        <v>0</v>
      </c>
      <c r="M767" s="146">
        <v>0</v>
      </c>
      <c r="N767" s="146">
        <v>0</v>
      </c>
      <c r="O767" s="248">
        <v>0</v>
      </c>
      <c r="Q767" s="144">
        <v>0</v>
      </c>
      <c r="R767" s="247">
        <v>0</v>
      </c>
      <c r="S767" s="146">
        <v>0</v>
      </c>
      <c r="T767" s="146">
        <v>0</v>
      </c>
      <c r="U767" s="146">
        <v>0</v>
      </c>
      <c r="V767" s="146">
        <v>0</v>
      </c>
      <c r="W767" s="146">
        <v>0</v>
      </c>
      <c r="X767" s="146">
        <v>0</v>
      </c>
      <c r="Y767" s="146">
        <v>0</v>
      </c>
      <c r="Z767" s="146">
        <v>0</v>
      </c>
      <c r="AA767" s="146">
        <v>0</v>
      </c>
      <c r="AB767" s="146">
        <v>0</v>
      </c>
      <c r="AC767" s="248">
        <v>0</v>
      </c>
      <c r="AE767" s="144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0</v>
      </c>
      <c r="AP767" s="8">
        <v>0</v>
      </c>
      <c r="AQ767" s="145">
        <v>0</v>
      </c>
      <c r="AR767" s="10"/>
    </row>
    <row r="768" spans="1:44" x14ac:dyDescent="0.35">
      <c r="A768" s="171">
        <v>7</v>
      </c>
      <c r="B768" s="228">
        <v>7.2916999999999996E-2</v>
      </c>
      <c r="C768" s="144">
        <v>0</v>
      </c>
      <c r="D768" s="247">
        <v>0</v>
      </c>
      <c r="E768" s="146">
        <v>0</v>
      </c>
      <c r="F768" s="146">
        <v>0</v>
      </c>
      <c r="G768" s="146">
        <v>0</v>
      </c>
      <c r="H768" s="146">
        <v>0</v>
      </c>
      <c r="I768" s="146">
        <v>0</v>
      </c>
      <c r="J768" s="146">
        <v>0</v>
      </c>
      <c r="K768" s="146">
        <v>0</v>
      </c>
      <c r="L768" s="146">
        <v>0</v>
      </c>
      <c r="M768" s="146">
        <v>0</v>
      </c>
      <c r="N768" s="146">
        <v>0</v>
      </c>
      <c r="O768" s="248">
        <v>0</v>
      </c>
      <c r="Q768" s="144">
        <v>0</v>
      </c>
      <c r="R768" s="247">
        <v>0</v>
      </c>
      <c r="S768" s="146">
        <v>0</v>
      </c>
      <c r="T768" s="146">
        <v>0</v>
      </c>
      <c r="U768" s="146">
        <v>0</v>
      </c>
      <c r="V768" s="146">
        <v>0</v>
      </c>
      <c r="W768" s="146">
        <v>0</v>
      </c>
      <c r="X768" s="146">
        <v>0</v>
      </c>
      <c r="Y768" s="146">
        <v>0</v>
      </c>
      <c r="Z768" s="146">
        <v>0</v>
      </c>
      <c r="AA768" s="146">
        <v>0</v>
      </c>
      <c r="AB768" s="146">
        <v>0</v>
      </c>
      <c r="AC768" s="248">
        <v>0</v>
      </c>
      <c r="AE768" s="144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0</v>
      </c>
      <c r="AP768" s="8">
        <v>0</v>
      </c>
      <c r="AQ768" s="145">
        <v>0</v>
      </c>
      <c r="AR768" s="10"/>
    </row>
    <row r="769" spans="1:44" x14ac:dyDescent="0.35">
      <c r="A769" s="171">
        <v>7</v>
      </c>
      <c r="B769" s="228">
        <v>8.3333000000000004E-2</v>
      </c>
      <c r="C769" s="144">
        <v>0</v>
      </c>
      <c r="D769" s="247">
        <v>0</v>
      </c>
      <c r="E769" s="146">
        <v>0</v>
      </c>
      <c r="F769" s="146">
        <v>0</v>
      </c>
      <c r="G769" s="146">
        <v>0</v>
      </c>
      <c r="H769" s="146">
        <v>0</v>
      </c>
      <c r="I769" s="146">
        <v>0</v>
      </c>
      <c r="J769" s="146">
        <v>0</v>
      </c>
      <c r="K769" s="146">
        <v>0</v>
      </c>
      <c r="L769" s="146">
        <v>0</v>
      </c>
      <c r="M769" s="146">
        <v>0</v>
      </c>
      <c r="N769" s="146">
        <v>0</v>
      </c>
      <c r="O769" s="248">
        <v>0</v>
      </c>
      <c r="Q769" s="144">
        <v>0</v>
      </c>
      <c r="R769" s="247">
        <v>0</v>
      </c>
      <c r="S769" s="146">
        <v>0</v>
      </c>
      <c r="T769" s="146">
        <v>0</v>
      </c>
      <c r="U769" s="146">
        <v>0</v>
      </c>
      <c r="V769" s="146">
        <v>0</v>
      </c>
      <c r="W769" s="146">
        <v>0</v>
      </c>
      <c r="X769" s="146">
        <v>0</v>
      </c>
      <c r="Y769" s="146">
        <v>0</v>
      </c>
      <c r="Z769" s="146">
        <v>0</v>
      </c>
      <c r="AA769" s="146">
        <v>0</v>
      </c>
      <c r="AB769" s="146">
        <v>0</v>
      </c>
      <c r="AC769" s="248">
        <v>0</v>
      </c>
      <c r="AE769" s="144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0</v>
      </c>
      <c r="AP769" s="8">
        <v>0</v>
      </c>
      <c r="AQ769" s="145">
        <v>0</v>
      </c>
      <c r="AR769" s="10"/>
    </row>
    <row r="770" spans="1:44" x14ac:dyDescent="0.35">
      <c r="A770" s="171">
        <v>7</v>
      </c>
      <c r="B770" s="228">
        <v>9.375E-2</v>
      </c>
      <c r="C770" s="144">
        <v>0</v>
      </c>
      <c r="D770" s="247">
        <v>0</v>
      </c>
      <c r="E770" s="146">
        <v>0</v>
      </c>
      <c r="F770" s="146">
        <v>0</v>
      </c>
      <c r="G770" s="146">
        <v>0</v>
      </c>
      <c r="H770" s="146">
        <v>0</v>
      </c>
      <c r="I770" s="146">
        <v>0</v>
      </c>
      <c r="J770" s="146">
        <v>0</v>
      </c>
      <c r="K770" s="146">
        <v>0</v>
      </c>
      <c r="L770" s="146">
        <v>0</v>
      </c>
      <c r="M770" s="146">
        <v>0</v>
      </c>
      <c r="N770" s="146">
        <v>0</v>
      </c>
      <c r="O770" s="248">
        <v>0</v>
      </c>
      <c r="Q770" s="144">
        <v>0</v>
      </c>
      <c r="R770" s="247">
        <v>0</v>
      </c>
      <c r="S770" s="146">
        <v>0</v>
      </c>
      <c r="T770" s="146">
        <v>0</v>
      </c>
      <c r="U770" s="146">
        <v>0</v>
      </c>
      <c r="V770" s="146">
        <v>0</v>
      </c>
      <c r="W770" s="146">
        <v>0</v>
      </c>
      <c r="X770" s="146">
        <v>0</v>
      </c>
      <c r="Y770" s="146">
        <v>0</v>
      </c>
      <c r="Z770" s="146">
        <v>0</v>
      </c>
      <c r="AA770" s="146">
        <v>0</v>
      </c>
      <c r="AB770" s="146">
        <v>0</v>
      </c>
      <c r="AC770" s="248">
        <v>0</v>
      </c>
      <c r="AE770" s="144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145">
        <v>0</v>
      </c>
      <c r="AR770" s="10"/>
    </row>
    <row r="771" spans="1:44" x14ac:dyDescent="0.35">
      <c r="A771" s="171">
        <v>7</v>
      </c>
      <c r="B771" s="228">
        <v>0.104167</v>
      </c>
      <c r="C771" s="144">
        <v>0</v>
      </c>
      <c r="D771" s="247">
        <v>0</v>
      </c>
      <c r="E771" s="146">
        <v>0</v>
      </c>
      <c r="F771" s="146">
        <v>0</v>
      </c>
      <c r="G771" s="146">
        <v>0</v>
      </c>
      <c r="H771" s="146">
        <v>0</v>
      </c>
      <c r="I771" s="146">
        <v>0</v>
      </c>
      <c r="J771" s="146">
        <v>0</v>
      </c>
      <c r="K771" s="146">
        <v>0</v>
      </c>
      <c r="L771" s="146">
        <v>0</v>
      </c>
      <c r="M771" s="146">
        <v>0</v>
      </c>
      <c r="N771" s="146">
        <v>0</v>
      </c>
      <c r="O771" s="248">
        <v>0</v>
      </c>
      <c r="Q771" s="144">
        <v>0</v>
      </c>
      <c r="R771" s="247">
        <v>0</v>
      </c>
      <c r="S771" s="146">
        <v>0</v>
      </c>
      <c r="T771" s="146">
        <v>0</v>
      </c>
      <c r="U771" s="146">
        <v>0</v>
      </c>
      <c r="V771" s="146">
        <v>0</v>
      </c>
      <c r="W771" s="146">
        <v>0</v>
      </c>
      <c r="X771" s="146">
        <v>0</v>
      </c>
      <c r="Y771" s="146">
        <v>0</v>
      </c>
      <c r="Z771" s="146">
        <v>0</v>
      </c>
      <c r="AA771" s="146">
        <v>0</v>
      </c>
      <c r="AB771" s="146">
        <v>0</v>
      </c>
      <c r="AC771" s="248">
        <v>0</v>
      </c>
      <c r="AE771" s="144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145">
        <v>0</v>
      </c>
      <c r="AR771" s="10"/>
    </row>
    <row r="772" spans="1:44" x14ac:dyDescent="0.35">
      <c r="A772" s="171">
        <v>7</v>
      </c>
      <c r="B772" s="228">
        <v>0.114583</v>
      </c>
      <c r="C772" s="144">
        <v>0</v>
      </c>
      <c r="D772" s="247">
        <v>0</v>
      </c>
      <c r="E772" s="146">
        <v>0</v>
      </c>
      <c r="F772" s="146">
        <v>0</v>
      </c>
      <c r="G772" s="146">
        <v>0</v>
      </c>
      <c r="H772" s="146">
        <v>0</v>
      </c>
      <c r="I772" s="146">
        <v>0</v>
      </c>
      <c r="J772" s="146">
        <v>0</v>
      </c>
      <c r="K772" s="146">
        <v>0</v>
      </c>
      <c r="L772" s="146">
        <v>0</v>
      </c>
      <c r="M772" s="146">
        <v>0</v>
      </c>
      <c r="N772" s="146">
        <v>0</v>
      </c>
      <c r="O772" s="248">
        <v>0</v>
      </c>
      <c r="Q772" s="144">
        <v>0</v>
      </c>
      <c r="R772" s="247">
        <v>0</v>
      </c>
      <c r="S772" s="146">
        <v>0</v>
      </c>
      <c r="T772" s="146">
        <v>0</v>
      </c>
      <c r="U772" s="146">
        <v>0</v>
      </c>
      <c r="V772" s="146">
        <v>0</v>
      </c>
      <c r="W772" s="146">
        <v>0</v>
      </c>
      <c r="X772" s="146">
        <v>0</v>
      </c>
      <c r="Y772" s="146">
        <v>0</v>
      </c>
      <c r="Z772" s="146">
        <v>0</v>
      </c>
      <c r="AA772" s="146">
        <v>0</v>
      </c>
      <c r="AB772" s="146">
        <v>0</v>
      </c>
      <c r="AC772" s="248">
        <v>0</v>
      </c>
      <c r="AE772" s="144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0</v>
      </c>
      <c r="AP772" s="8">
        <v>0</v>
      </c>
      <c r="AQ772" s="145">
        <v>0</v>
      </c>
      <c r="AR772" s="10"/>
    </row>
    <row r="773" spans="1:44" x14ac:dyDescent="0.35">
      <c r="A773" s="171">
        <v>7</v>
      </c>
      <c r="B773" s="228">
        <v>0.125</v>
      </c>
      <c r="C773" s="144">
        <v>0</v>
      </c>
      <c r="D773" s="247">
        <v>0</v>
      </c>
      <c r="E773" s="146">
        <v>0</v>
      </c>
      <c r="F773" s="146">
        <v>0</v>
      </c>
      <c r="G773" s="146">
        <v>0</v>
      </c>
      <c r="H773" s="146">
        <v>0</v>
      </c>
      <c r="I773" s="146">
        <v>0</v>
      </c>
      <c r="J773" s="146">
        <v>0</v>
      </c>
      <c r="K773" s="146">
        <v>0</v>
      </c>
      <c r="L773" s="146">
        <v>0</v>
      </c>
      <c r="M773" s="146">
        <v>0</v>
      </c>
      <c r="N773" s="146">
        <v>0</v>
      </c>
      <c r="O773" s="248">
        <v>0</v>
      </c>
      <c r="Q773" s="144">
        <v>0</v>
      </c>
      <c r="R773" s="247">
        <v>0</v>
      </c>
      <c r="S773" s="146">
        <v>0</v>
      </c>
      <c r="T773" s="146">
        <v>0</v>
      </c>
      <c r="U773" s="146">
        <v>0</v>
      </c>
      <c r="V773" s="146">
        <v>0</v>
      </c>
      <c r="W773" s="146">
        <v>0</v>
      </c>
      <c r="X773" s="146">
        <v>0</v>
      </c>
      <c r="Y773" s="146">
        <v>0</v>
      </c>
      <c r="Z773" s="146">
        <v>0</v>
      </c>
      <c r="AA773" s="146">
        <v>0</v>
      </c>
      <c r="AB773" s="146">
        <v>0</v>
      </c>
      <c r="AC773" s="248">
        <v>0</v>
      </c>
      <c r="AE773" s="144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8">
        <v>0</v>
      </c>
      <c r="AO773" s="8">
        <v>0</v>
      </c>
      <c r="AP773" s="8">
        <v>0</v>
      </c>
      <c r="AQ773" s="145">
        <v>0</v>
      </c>
      <c r="AR773" s="10"/>
    </row>
    <row r="774" spans="1:44" x14ac:dyDescent="0.35">
      <c r="A774" s="171">
        <v>7</v>
      </c>
      <c r="B774" s="228">
        <v>0.13541700000000001</v>
      </c>
      <c r="C774" s="144">
        <v>0</v>
      </c>
      <c r="D774" s="247">
        <v>0</v>
      </c>
      <c r="E774" s="146">
        <v>0</v>
      </c>
      <c r="F774" s="146">
        <v>0</v>
      </c>
      <c r="G774" s="146">
        <v>0</v>
      </c>
      <c r="H774" s="146">
        <v>0</v>
      </c>
      <c r="I774" s="146">
        <v>0</v>
      </c>
      <c r="J774" s="146">
        <v>0</v>
      </c>
      <c r="K774" s="146">
        <v>0</v>
      </c>
      <c r="L774" s="146">
        <v>0</v>
      </c>
      <c r="M774" s="146">
        <v>0</v>
      </c>
      <c r="N774" s="146">
        <v>0</v>
      </c>
      <c r="O774" s="248">
        <v>0</v>
      </c>
      <c r="Q774" s="144">
        <v>0</v>
      </c>
      <c r="R774" s="247">
        <v>0</v>
      </c>
      <c r="S774" s="146">
        <v>0</v>
      </c>
      <c r="T774" s="146">
        <v>0</v>
      </c>
      <c r="U774" s="146">
        <v>0</v>
      </c>
      <c r="V774" s="146">
        <v>0</v>
      </c>
      <c r="W774" s="146">
        <v>0</v>
      </c>
      <c r="X774" s="146">
        <v>0</v>
      </c>
      <c r="Y774" s="146">
        <v>0</v>
      </c>
      <c r="Z774" s="146">
        <v>0</v>
      </c>
      <c r="AA774" s="146">
        <v>0</v>
      </c>
      <c r="AB774" s="146">
        <v>0</v>
      </c>
      <c r="AC774" s="248">
        <v>0</v>
      </c>
      <c r="AE774" s="144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8">
        <v>0</v>
      </c>
      <c r="AO774" s="8">
        <v>0</v>
      </c>
      <c r="AP774" s="8">
        <v>0</v>
      </c>
      <c r="AQ774" s="145">
        <v>0</v>
      </c>
      <c r="AR774" s="10"/>
    </row>
    <row r="775" spans="1:44" x14ac:dyDescent="0.35">
      <c r="A775" s="171">
        <v>7</v>
      </c>
      <c r="B775" s="228">
        <v>0.14583299999999999</v>
      </c>
      <c r="C775" s="144">
        <v>0</v>
      </c>
      <c r="D775" s="247">
        <v>0</v>
      </c>
      <c r="E775" s="146">
        <v>0</v>
      </c>
      <c r="F775" s="146">
        <v>0</v>
      </c>
      <c r="G775" s="146">
        <v>0</v>
      </c>
      <c r="H775" s="146">
        <v>0</v>
      </c>
      <c r="I775" s="146">
        <v>0</v>
      </c>
      <c r="J775" s="146">
        <v>0</v>
      </c>
      <c r="K775" s="146">
        <v>0</v>
      </c>
      <c r="L775" s="146">
        <v>0</v>
      </c>
      <c r="M775" s="146">
        <v>0</v>
      </c>
      <c r="N775" s="146">
        <v>0</v>
      </c>
      <c r="O775" s="248">
        <v>0</v>
      </c>
      <c r="Q775" s="144">
        <v>0</v>
      </c>
      <c r="R775" s="247">
        <v>0</v>
      </c>
      <c r="S775" s="146">
        <v>0</v>
      </c>
      <c r="T775" s="146">
        <v>0</v>
      </c>
      <c r="U775" s="146">
        <v>0</v>
      </c>
      <c r="V775" s="146">
        <v>0</v>
      </c>
      <c r="W775" s="146">
        <v>0</v>
      </c>
      <c r="X775" s="146">
        <v>0</v>
      </c>
      <c r="Y775" s="146">
        <v>0</v>
      </c>
      <c r="Z775" s="146">
        <v>0</v>
      </c>
      <c r="AA775" s="146">
        <v>0</v>
      </c>
      <c r="AB775" s="146">
        <v>0</v>
      </c>
      <c r="AC775" s="248">
        <v>0</v>
      </c>
      <c r="AE775" s="144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0</v>
      </c>
      <c r="AP775" s="8">
        <v>0</v>
      </c>
      <c r="AQ775" s="145">
        <v>0</v>
      </c>
      <c r="AR775" s="10"/>
    </row>
    <row r="776" spans="1:44" x14ac:dyDescent="0.35">
      <c r="A776" s="171">
        <v>7</v>
      </c>
      <c r="B776" s="228">
        <v>0.15625</v>
      </c>
      <c r="C776" s="144">
        <v>0</v>
      </c>
      <c r="D776" s="247">
        <v>0</v>
      </c>
      <c r="E776" s="146">
        <v>0</v>
      </c>
      <c r="F776" s="146">
        <v>0</v>
      </c>
      <c r="G776" s="146">
        <v>0</v>
      </c>
      <c r="H776" s="146">
        <v>0</v>
      </c>
      <c r="I776" s="146">
        <v>0</v>
      </c>
      <c r="J776" s="146">
        <v>0</v>
      </c>
      <c r="K776" s="146">
        <v>0</v>
      </c>
      <c r="L776" s="146">
        <v>0</v>
      </c>
      <c r="M776" s="146">
        <v>0</v>
      </c>
      <c r="N776" s="146">
        <v>0</v>
      </c>
      <c r="O776" s="248">
        <v>0</v>
      </c>
      <c r="Q776" s="144">
        <v>0</v>
      </c>
      <c r="R776" s="247">
        <v>0</v>
      </c>
      <c r="S776" s="146">
        <v>0</v>
      </c>
      <c r="T776" s="146">
        <v>0</v>
      </c>
      <c r="U776" s="146">
        <v>0</v>
      </c>
      <c r="V776" s="146">
        <v>0</v>
      </c>
      <c r="W776" s="146">
        <v>0</v>
      </c>
      <c r="X776" s="146">
        <v>0</v>
      </c>
      <c r="Y776" s="146">
        <v>0</v>
      </c>
      <c r="Z776" s="146">
        <v>0</v>
      </c>
      <c r="AA776" s="146">
        <v>0</v>
      </c>
      <c r="AB776" s="146">
        <v>0</v>
      </c>
      <c r="AC776" s="248">
        <v>0</v>
      </c>
      <c r="AE776" s="144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8">
        <v>0</v>
      </c>
      <c r="AO776" s="8">
        <v>0</v>
      </c>
      <c r="AP776" s="8">
        <v>0</v>
      </c>
      <c r="AQ776" s="145">
        <v>0</v>
      </c>
      <c r="AR776" s="10"/>
    </row>
    <row r="777" spans="1:44" x14ac:dyDescent="0.35">
      <c r="A777" s="171">
        <v>7</v>
      </c>
      <c r="B777" s="228">
        <v>0.16666700000000001</v>
      </c>
      <c r="C777" s="144">
        <v>0</v>
      </c>
      <c r="D777" s="247">
        <v>0</v>
      </c>
      <c r="E777" s="146">
        <v>0</v>
      </c>
      <c r="F777" s="146">
        <v>0</v>
      </c>
      <c r="G777" s="146">
        <v>0</v>
      </c>
      <c r="H777" s="146">
        <v>0</v>
      </c>
      <c r="I777" s="146">
        <v>0</v>
      </c>
      <c r="J777" s="146">
        <v>0</v>
      </c>
      <c r="K777" s="146">
        <v>0</v>
      </c>
      <c r="L777" s="146">
        <v>0</v>
      </c>
      <c r="M777" s="146">
        <v>0</v>
      </c>
      <c r="N777" s="146">
        <v>0</v>
      </c>
      <c r="O777" s="248">
        <v>0</v>
      </c>
      <c r="Q777" s="144">
        <v>0</v>
      </c>
      <c r="R777" s="247">
        <v>0</v>
      </c>
      <c r="S777" s="146">
        <v>0</v>
      </c>
      <c r="T777" s="146">
        <v>0</v>
      </c>
      <c r="U777" s="146">
        <v>0</v>
      </c>
      <c r="V777" s="146">
        <v>0</v>
      </c>
      <c r="W777" s="146">
        <v>0</v>
      </c>
      <c r="X777" s="146">
        <v>0</v>
      </c>
      <c r="Y777" s="146">
        <v>0</v>
      </c>
      <c r="Z777" s="146">
        <v>0</v>
      </c>
      <c r="AA777" s="146">
        <v>0</v>
      </c>
      <c r="AB777" s="146">
        <v>0</v>
      </c>
      <c r="AC777" s="248">
        <v>0</v>
      </c>
      <c r="AE777" s="144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8">
        <v>0</v>
      </c>
      <c r="AO777" s="8">
        <v>0</v>
      </c>
      <c r="AP777" s="8">
        <v>0</v>
      </c>
      <c r="AQ777" s="145">
        <v>0</v>
      </c>
      <c r="AR777" s="10"/>
    </row>
    <row r="778" spans="1:44" x14ac:dyDescent="0.35">
      <c r="A778" s="171">
        <v>7</v>
      </c>
      <c r="B778" s="228">
        <v>0.17708299999999999</v>
      </c>
      <c r="C778" s="144">
        <v>0</v>
      </c>
      <c r="D778" s="247">
        <v>0</v>
      </c>
      <c r="E778" s="146">
        <v>0</v>
      </c>
      <c r="F778" s="146">
        <v>0</v>
      </c>
      <c r="G778" s="146">
        <v>0</v>
      </c>
      <c r="H778" s="146">
        <v>0</v>
      </c>
      <c r="I778" s="146">
        <v>0</v>
      </c>
      <c r="J778" s="146">
        <v>0</v>
      </c>
      <c r="K778" s="146">
        <v>0</v>
      </c>
      <c r="L778" s="146">
        <v>0</v>
      </c>
      <c r="M778" s="146">
        <v>0</v>
      </c>
      <c r="N778" s="146">
        <v>0</v>
      </c>
      <c r="O778" s="248">
        <v>0</v>
      </c>
      <c r="Q778" s="144">
        <v>0</v>
      </c>
      <c r="R778" s="247">
        <v>0</v>
      </c>
      <c r="S778" s="146">
        <v>0</v>
      </c>
      <c r="T778" s="146">
        <v>0</v>
      </c>
      <c r="U778" s="146">
        <v>0</v>
      </c>
      <c r="V778" s="146">
        <v>0</v>
      </c>
      <c r="W778" s="146">
        <v>0</v>
      </c>
      <c r="X778" s="146">
        <v>0</v>
      </c>
      <c r="Y778" s="146">
        <v>0</v>
      </c>
      <c r="Z778" s="146">
        <v>0</v>
      </c>
      <c r="AA778" s="146">
        <v>0</v>
      </c>
      <c r="AB778" s="146">
        <v>0</v>
      </c>
      <c r="AC778" s="248">
        <v>0</v>
      </c>
      <c r="AE778" s="144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  <c r="AP778" s="8">
        <v>0</v>
      </c>
      <c r="AQ778" s="145">
        <v>0</v>
      </c>
      <c r="AR778" s="10"/>
    </row>
    <row r="779" spans="1:44" x14ac:dyDescent="0.35">
      <c r="A779" s="171">
        <v>7</v>
      </c>
      <c r="B779" s="228">
        <v>0.1875</v>
      </c>
      <c r="C779" s="144">
        <v>0</v>
      </c>
      <c r="D779" s="247">
        <v>0</v>
      </c>
      <c r="E779" s="146">
        <v>0</v>
      </c>
      <c r="F779" s="146">
        <v>0</v>
      </c>
      <c r="G779" s="146">
        <v>0</v>
      </c>
      <c r="H779" s="146">
        <v>0</v>
      </c>
      <c r="I779" s="146">
        <v>0</v>
      </c>
      <c r="J779" s="146">
        <v>0</v>
      </c>
      <c r="K779" s="146">
        <v>0</v>
      </c>
      <c r="L779" s="146">
        <v>0</v>
      </c>
      <c r="M779" s="146">
        <v>0</v>
      </c>
      <c r="N779" s="146">
        <v>0</v>
      </c>
      <c r="O779" s="248">
        <v>0</v>
      </c>
      <c r="Q779" s="144">
        <v>0</v>
      </c>
      <c r="R779" s="247">
        <v>0</v>
      </c>
      <c r="S779" s="146">
        <v>0</v>
      </c>
      <c r="T779" s="146">
        <v>0</v>
      </c>
      <c r="U779" s="146">
        <v>0</v>
      </c>
      <c r="V779" s="146">
        <v>0</v>
      </c>
      <c r="W779" s="146">
        <v>0</v>
      </c>
      <c r="X779" s="146">
        <v>0</v>
      </c>
      <c r="Y779" s="146">
        <v>0</v>
      </c>
      <c r="Z779" s="146">
        <v>0</v>
      </c>
      <c r="AA779" s="146">
        <v>0</v>
      </c>
      <c r="AB779" s="146">
        <v>0</v>
      </c>
      <c r="AC779" s="248">
        <v>0</v>
      </c>
      <c r="AE779" s="144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145">
        <v>0</v>
      </c>
      <c r="AR779" s="10"/>
    </row>
    <row r="780" spans="1:44" x14ac:dyDescent="0.35">
      <c r="A780" s="171">
        <v>7</v>
      </c>
      <c r="B780" s="228">
        <v>0.19791700000000001</v>
      </c>
      <c r="C780" s="144">
        <v>1</v>
      </c>
      <c r="D780" s="247">
        <v>0</v>
      </c>
      <c r="E780" s="146">
        <v>1</v>
      </c>
      <c r="F780" s="146">
        <v>0</v>
      </c>
      <c r="G780" s="146">
        <v>0</v>
      </c>
      <c r="H780" s="146">
        <v>0</v>
      </c>
      <c r="I780" s="146">
        <v>0</v>
      </c>
      <c r="J780" s="146">
        <v>0</v>
      </c>
      <c r="K780" s="146">
        <v>0</v>
      </c>
      <c r="L780" s="146">
        <v>0</v>
      </c>
      <c r="M780" s="146">
        <v>0</v>
      </c>
      <c r="N780" s="146">
        <v>0</v>
      </c>
      <c r="O780" s="248">
        <v>0</v>
      </c>
      <c r="Q780" s="144">
        <v>0</v>
      </c>
      <c r="R780" s="247">
        <v>0</v>
      </c>
      <c r="S780" s="146">
        <v>0</v>
      </c>
      <c r="T780" s="146">
        <v>0</v>
      </c>
      <c r="U780" s="146">
        <v>0</v>
      </c>
      <c r="V780" s="146">
        <v>0</v>
      </c>
      <c r="W780" s="146">
        <v>0</v>
      </c>
      <c r="X780" s="146">
        <v>0</v>
      </c>
      <c r="Y780" s="146">
        <v>0</v>
      </c>
      <c r="Z780" s="146">
        <v>0</v>
      </c>
      <c r="AA780" s="146">
        <v>0</v>
      </c>
      <c r="AB780" s="146">
        <v>0</v>
      </c>
      <c r="AC780" s="248">
        <v>0</v>
      </c>
      <c r="AE780" s="144">
        <v>1</v>
      </c>
      <c r="AF780" s="8">
        <v>0</v>
      </c>
      <c r="AG780" s="8">
        <v>1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0</v>
      </c>
      <c r="AP780" s="8">
        <v>0</v>
      </c>
      <c r="AQ780" s="145">
        <v>0</v>
      </c>
      <c r="AR780" s="10"/>
    </row>
    <row r="781" spans="1:44" x14ac:dyDescent="0.35">
      <c r="A781" s="171">
        <v>7</v>
      </c>
      <c r="B781" s="228">
        <v>0.20833299999999999</v>
      </c>
      <c r="C781" s="144">
        <v>0</v>
      </c>
      <c r="D781" s="247">
        <v>0</v>
      </c>
      <c r="E781" s="146">
        <v>0</v>
      </c>
      <c r="F781" s="146">
        <v>0</v>
      </c>
      <c r="G781" s="146">
        <v>0</v>
      </c>
      <c r="H781" s="146">
        <v>0</v>
      </c>
      <c r="I781" s="146">
        <v>0</v>
      </c>
      <c r="J781" s="146">
        <v>0</v>
      </c>
      <c r="K781" s="146">
        <v>0</v>
      </c>
      <c r="L781" s="146">
        <v>0</v>
      </c>
      <c r="M781" s="146">
        <v>0</v>
      </c>
      <c r="N781" s="146">
        <v>0</v>
      </c>
      <c r="O781" s="248">
        <v>0</v>
      </c>
      <c r="Q781" s="144">
        <v>0</v>
      </c>
      <c r="R781" s="247">
        <v>0</v>
      </c>
      <c r="S781" s="146">
        <v>0</v>
      </c>
      <c r="T781" s="146">
        <v>0</v>
      </c>
      <c r="U781" s="146">
        <v>0</v>
      </c>
      <c r="V781" s="146">
        <v>0</v>
      </c>
      <c r="W781" s="146">
        <v>0</v>
      </c>
      <c r="X781" s="146">
        <v>0</v>
      </c>
      <c r="Y781" s="146">
        <v>0</v>
      </c>
      <c r="Z781" s="146">
        <v>0</v>
      </c>
      <c r="AA781" s="146">
        <v>0</v>
      </c>
      <c r="AB781" s="146">
        <v>0</v>
      </c>
      <c r="AC781" s="248">
        <v>0</v>
      </c>
      <c r="AE781" s="144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0</v>
      </c>
      <c r="AP781" s="8">
        <v>0</v>
      </c>
      <c r="AQ781" s="145">
        <v>0</v>
      </c>
      <c r="AR781" s="10"/>
    </row>
    <row r="782" spans="1:44" x14ac:dyDescent="0.35">
      <c r="A782" s="171">
        <v>7</v>
      </c>
      <c r="B782" s="228">
        <v>0.21875</v>
      </c>
      <c r="C782" s="144">
        <v>0</v>
      </c>
      <c r="D782" s="247">
        <v>0</v>
      </c>
      <c r="E782" s="146">
        <v>0</v>
      </c>
      <c r="F782" s="146">
        <v>0</v>
      </c>
      <c r="G782" s="146">
        <v>0</v>
      </c>
      <c r="H782" s="146">
        <v>0</v>
      </c>
      <c r="I782" s="146">
        <v>0</v>
      </c>
      <c r="J782" s="146">
        <v>0</v>
      </c>
      <c r="K782" s="146">
        <v>0</v>
      </c>
      <c r="L782" s="146">
        <v>0</v>
      </c>
      <c r="M782" s="146">
        <v>0</v>
      </c>
      <c r="N782" s="146">
        <v>0</v>
      </c>
      <c r="O782" s="248">
        <v>0</v>
      </c>
      <c r="Q782" s="144">
        <v>1</v>
      </c>
      <c r="R782" s="247">
        <v>0</v>
      </c>
      <c r="S782" s="146">
        <v>0</v>
      </c>
      <c r="T782" s="146">
        <v>0</v>
      </c>
      <c r="U782" s="146">
        <v>1</v>
      </c>
      <c r="V782" s="146">
        <v>0</v>
      </c>
      <c r="W782" s="146">
        <v>0</v>
      </c>
      <c r="X782" s="146">
        <v>0</v>
      </c>
      <c r="Y782" s="146">
        <v>0</v>
      </c>
      <c r="Z782" s="146">
        <v>0</v>
      </c>
      <c r="AA782" s="146">
        <v>0</v>
      </c>
      <c r="AB782" s="146">
        <v>0</v>
      </c>
      <c r="AC782" s="248">
        <v>0</v>
      </c>
      <c r="AE782" s="144">
        <v>1</v>
      </c>
      <c r="AF782" s="8">
        <v>0</v>
      </c>
      <c r="AG782" s="8">
        <v>0</v>
      </c>
      <c r="AH782" s="8">
        <v>0</v>
      </c>
      <c r="AI782" s="8">
        <v>1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145">
        <v>0</v>
      </c>
      <c r="AR782" s="10"/>
    </row>
    <row r="783" spans="1:44" x14ac:dyDescent="0.35">
      <c r="A783" s="171">
        <v>7</v>
      </c>
      <c r="B783" s="228">
        <v>0.22916700000000001</v>
      </c>
      <c r="C783" s="144">
        <v>0</v>
      </c>
      <c r="D783" s="247">
        <v>0</v>
      </c>
      <c r="E783" s="146">
        <v>0</v>
      </c>
      <c r="F783" s="146">
        <v>0</v>
      </c>
      <c r="G783" s="146">
        <v>0</v>
      </c>
      <c r="H783" s="146">
        <v>0</v>
      </c>
      <c r="I783" s="146">
        <v>0</v>
      </c>
      <c r="J783" s="146">
        <v>0</v>
      </c>
      <c r="K783" s="146">
        <v>0</v>
      </c>
      <c r="L783" s="146">
        <v>0</v>
      </c>
      <c r="M783" s="146">
        <v>0</v>
      </c>
      <c r="N783" s="146">
        <v>0</v>
      </c>
      <c r="O783" s="248">
        <v>0</v>
      </c>
      <c r="Q783" s="144">
        <v>0</v>
      </c>
      <c r="R783" s="247">
        <v>0</v>
      </c>
      <c r="S783" s="146">
        <v>0</v>
      </c>
      <c r="T783" s="146">
        <v>0</v>
      </c>
      <c r="U783" s="146">
        <v>0</v>
      </c>
      <c r="V783" s="146">
        <v>0</v>
      </c>
      <c r="W783" s="146">
        <v>0</v>
      </c>
      <c r="X783" s="146">
        <v>0</v>
      </c>
      <c r="Y783" s="146">
        <v>0</v>
      </c>
      <c r="Z783" s="146">
        <v>0</v>
      </c>
      <c r="AA783" s="146">
        <v>0</v>
      </c>
      <c r="AB783" s="146">
        <v>0</v>
      </c>
      <c r="AC783" s="248">
        <v>0</v>
      </c>
      <c r="AE783" s="144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</v>
      </c>
      <c r="AQ783" s="145">
        <v>0</v>
      </c>
      <c r="AR783" s="10"/>
    </row>
    <row r="784" spans="1:44" x14ac:dyDescent="0.35">
      <c r="A784" s="171">
        <v>7</v>
      </c>
      <c r="B784" s="228">
        <v>0.23958299999999999</v>
      </c>
      <c r="C784" s="144">
        <v>0</v>
      </c>
      <c r="D784" s="247">
        <v>0</v>
      </c>
      <c r="E784" s="146">
        <v>0</v>
      </c>
      <c r="F784" s="146">
        <v>0</v>
      </c>
      <c r="G784" s="146">
        <v>0</v>
      </c>
      <c r="H784" s="146">
        <v>0</v>
      </c>
      <c r="I784" s="146">
        <v>0</v>
      </c>
      <c r="J784" s="146">
        <v>0</v>
      </c>
      <c r="K784" s="146">
        <v>0</v>
      </c>
      <c r="L784" s="146">
        <v>0</v>
      </c>
      <c r="M784" s="146">
        <v>0</v>
      </c>
      <c r="N784" s="146">
        <v>0</v>
      </c>
      <c r="O784" s="248">
        <v>0</v>
      </c>
      <c r="Q784" s="144">
        <v>0</v>
      </c>
      <c r="R784" s="247">
        <v>0</v>
      </c>
      <c r="S784" s="146">
        <v>0</v>
      </c>
      <c r="T784" s="146">
        <v>0</v>
      </c>
      <c r="U784" s="146">
        <v>0</v>
      </c>
      <c r="V784" s="146">
        <v>0</v>
      </c>
      <c r="W784" s="146">
        <v>0</v>
      </c>
      <c r="X784" s="146">
        <v>0</v>
      </c>
      <c r="Y784" s="146">
        <v>0</v>
      </c>
      <c r="Z784" s="146">
        <v>0</v>
      </c>
      <c r="AA784" s="146">
        <v>0</v>
      </c>
      <c r="AB784" s="146">
        <v>0</v>
      </c>
      <c r="AC784" s="248">
        <v>0</v>
      </c>
      <c r="AE784" s="144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8">
        <v>0</v>
      </c>
      <c r="AO784" s="8">
        <v>0</v>
      </c>
      <c r="AP784" s="8">
        <v>0</v>
      </c>
      <c r="AQ784" s="145">
        <v>0</v>
      </c>
      <c r="AR784" s="10"/>
    </row>
    <row r="785" spans="1:44" x14ac:dyDescent="0.35">
      <c r="A785" s="171">
        <v>7</v>
      </c>
      <c r="B785" s="228">
        <v>0.25</v>
      </c>
      <c r="C785" s="144">
        <v>0</v>
      </c>
      <c r="D785" s="247">
        <v>0</v>
      </c>
      <c r="E785" s="146">
        <v>0</v>
      </c>
      <c r="F785" s="146">
        <v>0</v>
      </c>
      <c r="G785" s="146">
        <v>0</v>
      </c>
      <c r="H785" s="146">
        <v>0</v>
      </c>
      <c r="I785" s="146">
        <v>0</v>
      </c>
      <c r="J785" s="146">
        <v>0</v>
      </c>
      <c r="K785" s="146">
        <v>0</v>
      </c>
      <c r="L785" s="146">
        <v>0</v>
      </c>
      <c r="M785" s="146">
        <v>0</v>
      </c>
      <c r="N785" s="146">
        <v>0</v>
      </c>
      <c r="O785" s="248">
        <v>0</v>
      </c>
      <c r="Q785" s="144">
        <v>1</v>
      </c>
      <c r="R785" s="247">
        <v>0</v>
      </c>
      <c r="S785" s="146">
        <v>1</v>
      </c>
      <c r="T785" s="146">
        <v>0</v>
      </c>
      <c r="U785" s="146">
        <v>0</v>
      </c>
      <c r="V785" s="146">
        <v>0</v>
      </c>
      <c r="W785" s="146">
        <v>0</v>
      </c>
      <c r="X785" s="146">
        <v>0</v>
      </c>
      <c r="Y785" s="146">
        <v>0</v>
      </c>
      <c r="Z785" s="146">
        <v>0</v>
      </c>
      <c r="AA785" s="146">
        <v>0</v>
      </c>
      <c r="AB785" s="146">
        <v>0</v>
      </c>
      <c r="AC785" s="248">
        <v>0</v>
      </c>
      <c r="AE785" s="144">
        <v>1</v>
      </c>
      <c r="AF785" s="146">
        <v>0</v>
      </c>
      <c r="AG785" s="8">
        <v>1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8">
        <v>0</v>
      </c>
      <c r="AO785" s="8">
        <v>0</v>
      </c>
      <c r="AP785" s="8">
        <v>0</v>
      </c>
      <c r="AQ785" s="145">
        <v>0</v>
      </c>
      <c r="AR785" s="10"/>
    </row>
    <row r="786" spans="1:44" x14ac:dyDescent="0.35">
      <c r="A786" s="171">
        <v>7</v>
      </c>
      <c r="B786" s="228">
        <v>0.26041700000000001</v>
      </c>
      <c r="C786" s="144">
        <v>0</v>
      </c>
      <c r="D786" s="247">
        <v>0</v>
      </c>
      <c r="E786" s="146">
        <v>0</v>
      </c>
      <c r="F786" s="146">
        <v>0</v>
      </c>
      <c r="G786" s="146">
        <v>0</v>
      </c>
      <c r="H786" s="146">
        <v>0</v>
      </c>
      <c r="I786" s="146">
        <v>0</v>
      </c>
      <c r="J786" s="146">
        <v>0</v>
      </c>
      <c r="K786" s="146">
        <v>0</v>
      </c>
      <c r="L786" s="146">
        <v>0</v>
      </c>
      <c r="M786" s="146">
        <v>0</v>
      </c>
      <c r="N786" s="146">
        <v>0</v>
      </c>
      <c r="O786" s="248">
        <v>0</v>
      </c>
      <c r="Q786" s="144">
        <v>0</v>
      </c>
      <c r="R786" s="247">
        <v>0</v>
      </c>
      <c r="S786" s="146">
        <v>0</v>
      </c>
      <c r="T786" s="146">
        <v>0</v>
      </c>
      <c r="U786" s="146">
        <v>0</v>
      </c>
      <c r="V786" s="146">
        <v>0</v>
      </c>
      <c r="W786" s="146">
        <v>0</v>
      </c>
      <c r="X786" s="146">
        <v>0</v>
      </c>
      <c r="Y786" s="146">
        <v>0</v>
      </c>
      <c r="Z786" s="146">
        <v>0</v>
      </c>
      <c r="AA786" s="146">
        <v>0</v>
      </c>
      <c r="AB786" s="146">
        <v>0</v>
      </c>
      <c r="AC786" s="248">
        <v>0</v>
      </c>
      <c r="AE786" s="144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8">
        <v>0</v>
      </c>
      <c r="AO786" s="8">
        <v>0</v>
      </c>
      <c r="AP786" s="8">
        <v>0</v>
      </c>
      <c r="AQ786" s="145">
        <v>0</v>
      </c>
      <c r="AR786" s="10"/>
    </row>
    <row r="787" spans="1:44" x14ac:dyDescent="0.35">
      <c r="A787" s="171">
        <v>7</v>
      </c>
      <c r="B787" s="228">
        <v>0.27083299999999999</v>
      </c>
      <c r="C787" s="144">
        <v>0</v>
      </c>
      <c r="D787" s="247">
        <v>0</v>
      </c>
      <c r="E787" s="146">
        <v>0</v>
      </c>
      <c r="F787" s="146">
        <v>0</v>
      </c>
      <c r="G787" s="146">
        <v>0</v>
      </c>
      <c r="H787" s="146">
        <v>0</v>
      </c>
      <c r="I787" s="146">
        <v>0</v>
      </c>
      <c r="J787" s="146">
        <v>0</v>
      </c>
      <c r="K787" s="146">
        <v>0</v>
      </c>
      <c r="L787" s="146">
        <v>0</v>
      </c>
      <c r="M787" s="146">
        <v>0</v>
      </c>
      <c r="N787" s="146">
        <v>0</v>
      </c>
      <c r="O787" s="248">
        <v>0</v>
      </c>
      <c r="Q787" s="144">
        <v>0</v>
      </c>
      <c r="R787" s="247">
        <v>0</v>
      </c>
      <c r="S787" s="146">
        <v>0</v>
      </c>
      <c r="T787" s="146">
        <v>0</v>
      </c>
      <c r="U787" s="146">
        <v>0</v>
      </c>
      <c r="V787" s="146">
        <v>0</v>
      </c>
      <c r="W787" s="146">
        <v>0</v>
      </c>
      <c r="X787" s="146">
        <v>0</v>
      </c>
      <c r="Y787" s="146">
        <v>0</v>
      </c>
      <c r="Z787" s="146">
        <v>0</v>
      </c>
      <c r="AA787" s="146">
        <v>0</v>
      </c>
      <c r="AB787" s="146">
        <v>0</v>
      </c>
      <c r="AC787" s="248">
        <v>0</v>
      </c>
      <c r="AE787" s="144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8">
        <v>0</v>
      </c>
      <c r="AO787" s="8">
        <v>0</v>
      </c>
      <c r="AP787" s="8">
        <v>0</v>
      </c>
      <c r="AQ787" s="145">
        <v>0</v>
      </c>
      <c r="AR787" s="10"/>
    </row>
    <row r="788" spans="1:44" x14ac:dyDescent="0.35">
      <c r="A788" s="171">
        <v>7</v>
      </c>
      <c r="B788" s="228">
        <v>0.28125</v>
      </c>
      <c r="C788" s="144">
        <v>1</v>
      </c>
      <c r="D788" s="247">
        <v>0</v>
      </c>
      <c r="E788" s="146">
        <v>1</v>
      </c>
      <c r="F788" s="146">
        <v>0</v>
      </c>
      <c r="G788" s="146">
        <v>0</v>
      </c>
      <c r="H788" s="146">
        <v>0</v>
      </c>
      <c r="I788" s="146">
        <v>0</v>
      </c>
      <c r="J788" s="146">
        <v>0</v>
      </c>
      <c r="K788" s="146">
        <v>0</v>
      </c>
      <c r="L788" s="146">
        <v>0</v>
      </c>
      <c r="M788" s="146">
        <v>0</v>
      </c>
      <c r="N788" s="146">
        <v>0</v>
      </c>
      <c r="O788" s="248">
        <v>0</v>
      </c>
      <c r="Q788" s="144">
        <v>0</v>
      </c>
      <c r="R788" s="247">
        <v>0</v>
      </c>
      <c r="S788" s="146">
        <v>0</v>
      </c>
      <c r="T788" s="146">
        <v>0</v>
      </c>
      <c r="U788" s="146">
        <v>0</v>
      </c>
      <c r="V788" s="146">
        <v>0</v>
      </c>
      <c r="W788" s="146">
        <v>0</v>
      </c>
      <c r="X788" s="146">
        <v>0</v>
      </c>
      <c r="Y788" s="146">
        <v>0</v>
      </c>
      <c r="Z788" s="146">
        <v>0</v>
      </c>
      <c r="AA788" s="146">
        <v>0</v>
      </c>
      <c r="AB788" s="146">
        <v>0</v>
      </c>
      <c r="AC788" s="248">
        <v>0</v>
      </c>
      <c r="AE788" s="144">
        <v>1</v>
      </c>
      <c r="AF788" s="8">
        <v>0</v>
      </c>
      <c r="AG788" s="8">
        <v>1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0</v>
      </c>
      <c r="AP788" s="8">
        <v>0</v>
      </c>
      <c r="AQ788" s="145">
        <v>0</v>
      </c>
      <c r="AR788" s="10"/>
    </row>
    <row r="789" spans="1:44" x14ac:dyDescent="0.35">
      <c r="A789" s="171">
        <v>7</v>
      </c>
      <c r="B789" s="228">
        <v>0.29166700000000001</v>
      </c>
      <c r="C789" s="144">
        <v>1</v>
      </c>
      <c r="D789" s="247">
        <v>0</v>
      </c>
      <c r="E789" s="146">
        <v>0</v>
      </c>
      <c r="F789" s="146">
        <v>0</v>
      </c>
      <c r="G789" s="146">
        <v>1</v>
      </c>
      <c r="H789" s="146">
        <v>0</v>
      </c>
      <c r="I789" s="146">
        <v>0</v>
      </c>
      <c r="J789" s="146">
        <v>0</v>
      </c>
      <c r="K789" s="146">
        <v>0</v>
      </c>
      <c r="L789" s="146">
        <v>0</v>
      </c>
      <c r="M789" s="146">
        <v>0</v>
      </c>
      <c r="N789" s="146">
        <v>0</v>
      </c>
      <c r="O789" s="248">
        <v>0</v>
      </c>
      <c r="Q789" s="144">
        <v>1</v>
      </c>
      <c r="R789" s="247">
        <v>0</v>
      </c>
      <c r="S789" s="146">
        <v>1</v>
      </c>
      <c r="T789" s="146">
        <v>0</v>
      </c>
      <c r="U789" s="146">
        <v>0</v>
      </c>
      <c r="V789" s="146">
        <v>0</v>
      </c>
      <c r="W789" s="146">
        <v>0</v>
      </c>
      <c r="X789" s="146">
        <v>0</v>
      </c>
      <c r="Y789" s="146">
        <v>0</v>
      </c>
      <c r="Z789" s="146">
        <v>0</v>
      </c>
      <c r="AA789" s="146">
        <v>0</v>
      </c>
      <c r="AB789" s="146">
        <v>0</v>
      </c>
      <c r="AC789" s="248">
        <v>0</v>
      </c>
      <c r="AE789" s="144">
        <v>2</v>
      </c>
      <c r="AF789" s="8">
        <v>0</v>
      </c>
      <c r="AG789" s="8">
        <v>1</v>
      </c>
      <c r="AH789" s="8">
        <v>0</v>
      </c>
      <c r="AI789" s="8">
        <v>1</v>
      </c>
      <c r="AJ789" s="8">
        <v>0</v>
      </c>
      <c r="AK789" s="8">
        <v>0</v>
      </c>
      <c r="AL789" s="8">
        <v>0</v>
      </c>
      <c r="AM789" s="8">
        <v>0</v>
      </c>
      <c r="AN789" s="8">
        <v>0</v>
      </c>
      <c r="AO789" s="8">
        <v>0</v>
      </c>
      <c r="AP789" s="8">
        <v>0</v>
      </c>
      <c r="AQ789" s="145">
        <v>0</v>
      </c>
      <c r="AR789" s="10"/>
    </row>
    <row r="790" spans="1:44" x14ac:dyDescent="0.35">
      <c r="A790" s="171">
        <v>7</v>
      </c>
      <c r="B790" s="228">
        <v>0.30208299999999999</v>
      </c>
      <c r="C790" s="144">
        <v>0</v>
      </c>
      <c r="D790" s="247">
        <v>0</v>
      </c>
      <c r="E790" s="146">
        <v>0</v>
      </c>
      <c r="F790" s="146">
        <v>0</v>
      </c>
      <c r="G790" s="146">
        <v>0</v>
      </c>
      <c r="H790" s="146">
        <v>0</v>
      </c>
      <c r="I790" s="146">
        <v>0</v>
      </c>
      <c r="J790" s="146">
        <v>0</v>
      </c>
      <c r="K790" s="146">
        <v>0</v>
      </c>
      <c r="L790" s="146">
        <v>0</v>
      </c>
      <c r="M790" s="146">
        <v>0</v>
      </c>
      <c r="N790" s="146">
        <v>0</v>
      </c>
      <c r="O790" s="248">
        <v>0</v>
      </c>
      <c r="Q790" s="144">
        <v>2</v>
      </c>
      <c r="R790" s="247">
        <v>0</v>
      </c>
      <c r="S790" s="146">
        <v>1</v>
      </c>
      <c r="T790" s="146">
        <v>0</v>
      </c>
      <c r="U790" s="146">
        <v>1</v>
      </c>
      <c r="V790" s="146">
        <v>0</v>
      </c>
      <c r="W790" s="146">
        <v>0</v>
      </c>
      <c r="X790" s="146">
        <v>0</v>
      </c>
      <c r="Y790" s="146">
        <v>0</v>
      </c>
      <c r="Z790" s="146">
        <v>0</v>
      </c>
      <c r="AA790" s="146">
        <v>0</v>
      </c>
      <c r="AB790" s="146">
        <v>0</v>
      </c>
      <c r="AC790" s="248">
        <v>0</v>
      </c>
      <c r="AE790" s="144">
        <v>2</v>
      </c>
      <c r="AF790" s="8">
        <v>0</v>
      </c>
      <c r="AG790" s="8">
        <v>1</v>
      </c>
      <c r="AH790" s="8">
        <v>0</v>
      </c>
      <c r="AI790" s="8">
        <v>1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0</v>
      </c>
      <c r="AP790" s="8">
        <v>0</v>
      </c>
      <c r="AQ790" s="145">
        <v>0</v>
      </c>
      <c r="AR790" s="10"/>
    </row>
    <row r="791" spans="1:44" x14ac:dyDescent="0.35">
      <c r="A791" s="171">
        <v>7</v>
      </c>
      <c r="B791" s="228">
        <v>0.3125</v>
      </c>
      <c r="C791" s="144">
        <v>0</v>
      </c>
      <c r="D791" s="247">
        <v>0</v>
      </c>
      <c r="E791" s="146">
        <v>0</v>
      </c>
      <c r="F791" s="146">
        <v>0</v>
      </c>
      <c r="G791" s="146">
        <v>0</v>
      </c>
      <c r="H791" s="146">
        <v>0</v>
      </c>
      <c r="I791" s="146">
        <v>0</v>
      </c>
      <c r="J791" s="146">
        <v>0</v>
      </c>
      <c r="K791" s="146">
        <v>0</v>
      </c>
      <c r="L791" s="146">
        <v>0</v>
      </c>
      <c r="M791" s="146">
        <v>0</v>
      </c>
      <c r="N791" s="146">
        <v>0</v>
      </c>
      <c r="O791" s="248">
        <v>0</v>
      </c>
      <c r="Q791" s="144">
        <v>1</v>
      </c>
      <c r="R791" s="247">
        <v>0</v>
      </c>
      <c r="S791" s="146">
        <v>1</v>
      </c>
      <c r="T791" s="146">
        <v>0</v>
      </c>
      <c r="U791" s="146">
        <v>0</v>
      </c>
      <c r="V791" s="146">
        <v>0</v>
      </c>
      <c r="W791" s="146">
        <v>0</v>
      </c>
      <c r="X791" s="146">
        <v>0</v>
      </c>
      <c r="Y791" s="146">
        <v>0</v>
      </c>
      <c r="Z791" s="146">
        <v>0</v>
      </c>
      <c r="AA791" s="146">
        <v>0</v>
      </c>
      <c r="AB791" s="146">
        <v>0</v>
      </c>
      <c r="AC791" s="248">
        <v>0</v>
      </c>
      <c r="AE791" s="144">
        <v>1</v>
      </c>
      <c r="AF791" s="8">
        <v>0</v>
      </c>
      <c r="AG791" s="8">
        <v>1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0</v>
      </c>
      <c r="AO791" s="8">
        <v>0</v>
      </c>
      <c r="AP791" s="8">
        <v>0</v>
      </c>
      <c r="AQ791" s="145">
        <v>0</v>
      </c>
      <c r="AR791" s="10"/>
    </row>
    <row r="792" spans="1:44" x14ac:dyDescent="0.35">
      <c r="A792" s="171">
        <v>7</v>
      </c>
      <c r="B792" s="228">
        <v>0.32291700000000001</v>
      </c>
      <c r="C792" s="144">
        <v>1</v>
      </c>
      <c r="D792" s="247">
        <v>0</v>
      </c>
      <c r="E792" s="146">
        <v>0</v>
      </c>
      <c r="F792" s="146">
        <v>0</v>
      </c>
      <c r="G792" s="146">
        <v>1</v>
      </c>
      <c r="H792" s="146">
        <v>0</v>
      </c>
      <c r="I792" s="146">
        <v>0</v>
      </c>
      <c r="J792" s="146">
        <v>0</v>
      </c>
      <c r="K792" s="146">
        <v>0</v>
      </c>
      <c r="L792" s="146">
        <v>0</v>
      </c>
      <c r="M792" s="146">
        <v>0</v>
      </c>
      <c r="N792" s="146">
        <v>0</v>
      </c>
      <c r="O792" s="248">
        <v>0</v>
      </c>
      <c r="Q792" s="144">
        <v>0</v>
      </c>
      <c r="R792" s="247">
        <v>0</v>
      </c>
      <c r="S792" s="146">
        <v>0</v>
      </c>
      <c r="T792" s="146">
        <v>0</v>
      </c>
      <c r="U792" s="146">
        <v>0</v>
      </c>
      <c r="V792" s="146">
        <v>0</v>
      </c>
      <c r="W792" s="146">
        <v>0</v>
      </c>
      <c r="X792" s="146">
        <v>0</v>
      </c>
      <c r="Y792" s="146">
        <v>0</v>
      </c>
      <c r="Z792" s="146">
        <v>0</v>
      </c>
      <c r="AA792" s="146">
        <v>0</v>
      </c>
      <c r="AB792" s="146">
        <v>0</v>
      </c>
      <c r="AC792" s="248">
        <v>0</v>
      </c>
      <c r="AE792" s="144">
        <v>1</v>
      </c>
      <c r="AF792" s="8">
        <v>0</v>
      </c>
      <c r="AG792" s="8">
        <v>0</v>
      </c>
      <c r="AH792" s="8">
        <v>0</v>
      </c>
      <c r="AI792" s="8">
        <v>1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</v>
      </c>
      <c r="AQ792" s="145">
        <v>0</v>
      </c>
      <c r="AR792" s="10"/>
    </row>
    <row r="793" spans="1:44" x14ac:dyDescent="0.35">
      <c r="A793" s="171">
        <v>7</v>
      </c>
      <c r="B793" s="228">
        <v>0.33333299999999999</v>
      </c>
      <c r="C793" s="144">
        <v>2</v>
      </c>
      <c r="D793" s="247">
        <v>0</v>
      </c>
      <c r="E793" s="146">
        <v>2</v>
      </c>
      <c r="F793" s="146">
        <v>0</v>
      </c>
      <c r="G793" s="146">
        <v>0</v>
      </c>
      <c r="H793" s="146">
        <v>0</v>
      </c>
      <c r="I793" s="146">
        <v>0</v>
      </c>
      <c r="J793" s="146">
        <v>0</v>
      </c>
      <c r="K793" s="146">
        <v>0</v>
      </c>
      <c r="L793" s="146">
        <v>0</v>
      </c>
      <c r="M793" s="146">
        <v>0</v>
      </c>
      <c r="N793" s="146">
        <v>0</v>
      </c>
      <c r="O793" s="248">
        <v>0</v>
      </c>
      <c r="Q793" s="144">
        <v>2</v>
      </c>
      <c r="R793" s="247">
        <v>0</v>
      </c>
      <c r="S793" s="146">
        <v>2</v>
      </c>
      <c r="T793" s="146">
        <v>0</v>
      </c>
      <c r="U793" s="146">
        <v>0</v>
      </c>
      <c r="V793" s="146">
        <v>0</v>
      </c>
      <c r="W793" s="146">
        <v>0</v>
      </c>
      <c r="X793" s="146">
        <v>0</v>
      </c>
      <c r="Y793" s="146">
        <v>0</v>
      </c>
      <c r="Z793" s="146">
        <v>0</v>
      </c>
      <c r="AA793" s="146">
        <v>0</v>
      </c>
      <c r="AB793" s="146">
        <v>0</v>
      </c>
      <c r="AC793" s="248">
        <v>0</v>
      </c>
      <c r="AE793" s="144">
        <v>4</v>
      </c>
      <c r="AF793" s="8">
        <v>0</v>
      </c>
      <c r="AG793" s="8">
        <v>4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8">
        <v>0</v>
      </c>
      <c r="AO793" s="8">
        <v>0</v>
      </c>
      <c r="AP793" s="8">
        <v>0</v>
      </c>
      <c r="AQ793" s="145">
        <v>0</v>
      </c>
      <c r="AR793" s="10"/>
    </row>
    <row r="794" spans="1:44" x14ac:dyDescent="0.35">
      <c r="A794" s="171">
        <v>7</v>
      </c>
      <c r="B794" s="228">
        <v>0.34375</v>
      </c>
      <c r="C794" s="144">
        <v>1</v>
      </c>
      <c r="D794" s="247">
        <v>0</v>
      </c>
      <c r="E794" s="146">
        <v>1</v>
      </c>
      <c r="F794" s="146">
        <v>0</v>
      </c>
      <c r="G794" s="146">
        <v>0</v>
      </c>
      <c r="H794" s="146">
        <v>0</v>
      </c>
      <c r="I794" s="146">
        <v>0</v>
      </c>
      <c r="J794" s="146">
        <v>0</v>
      </c>
      <c r="K794" s="146">
        <v>0</v>
      </c>
      <c r="L794" s="146">
        <v>0</v>
      </c>
      <c r="M794" s="146">
        <v>0</v>
      </c>
      <c r="N794" s="146">
        <v>0</v>
      </c>
      <c r="O794" s="248">
        <v>0</v>
      </c>
      <c r="Q794" s="144">
        <v>1</v>
      </c>
      <c r="R794" s="247">
        <v>0</v>
      </c>
      <c r="S794" s="146">
        <v>1</v>
      </c>
      <c r="T794" s="146">
        <v>0</v>
      </c>
      <c r="U794" s="146">
        <v>0</v>
      </c>
      <c r="V794" s="146">
        <v>0</v>
      </c>
      <c r="W794" s="146">
        <v>0</v>
      </c>
      <c r="X794" s="146">
        <v>0</v>
      </c>
      <c r="Y794" s="146">
        <v>0</v>
      </c>
      <c r="Z794" s="146">
        <v>0</v>
      </c>
      <c r="AA794" s="146">
        <v>0</v>
      </c>
      <c r="AB794" s="146">
        <v>0</v>
      </c>
      <c r="AC794" s="248">
        <v>0</v>
      </c>
      <c r="AE794" s="144">
        <v>2</v>
      </c>
      <c r="AF794" s="8">
        <v>0</v>
      </c>
      <c r="AG794" s="8">
        <v>2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8">
        <v>0</v>
      </c>
      <c r="AO794" s="8">
        <v>0</v>
      </c>
      <c r="AP794" s="8">
        <v>0</v>
      </c>
      <c r="AQ794" s="145">
        <v>0</v>
      </c>
      <c r="AR794" s="10"/>
    </row>
    <row r="795" spans="1:44" x14ac:dyDescent="0.35">
      <c r="A795" s="171">
        <v>7</v>
      </c>
      <c r="B795" s="228">
        <v>0.35416700000000001</v>
      </c>
      <c r="C795" s="144">
        <v>2</v>
      </c>
      <c r="D795" s="247">
        <v>0</v>
      </c>
      <c r="E795" s="146">
        <v>2</v>
      </c>
      <c r="F795" s="146">
        <v>0</v>
      </c>
      <c r="G795" s="146">
        <v>0</v>
      </c>
      <c r="H795" s="146">
        <v>0</v>
      </c>
      <c r="I795" s="146">
        <v>0</v>
      </c>
      <c r="J795" s="146">
        <v>0</v>
      </c>
      <c r="K795" s="146">
        <v>0</v>
      </c>
      <c r="L795" s="146">
        <v>0</v>
      </c>
      <c r="M795" s="146">
        <v>0</v>
      </c>
      <c r="N795" s="146">
        <v>0</v>
      </c>
      <c r="O795" s="248">
        <v>0</v>
      </c>
      <c r="Q795" s="144">
        <v>2</v>
      </c>
      <c r="R795" s="247">
        <v>0</v>
      </c>
      <c r="S795" s="146">
        <v>2</v>
      </c>
      <c r="T795" s="146">
        <v>0</v>
      </c>
      <c r="U795" s="146">
        <v>0</v>
      </c>
      <c r="V795" s="146">
        <v>0</v>
      </c>
      <c r="W795" s="146">
        <v>0</v>
      </c>
      <c r="X795" s="146">
        <v>0</v>
      </c>
      <c r="Y795" s="146">
        <v>0</v>
      </c>
      <c r="Z795" s="146">
        <v>0</v>
      </c>
      <c r="AA795" s="146">
        <v>0</v>
      </c>
      <c r="AB795" s="146">
        <v>0</v>
      </c>
      <c r="AC795" s="248">
        <v>0</v>
      </c>
      <c r="AE795" s="144">
        <v>4</v>
      </c>
      <c r="AF795" s="8">
        <v>0</v>
      </c>
      <c r="AG795" s="8">
        <v>4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145">
        <v>0</v>
      </c>
      <c r="AR795" s="10"/>
    </row>
    <row r="796" spans="1:44" x14ac:dyDescent="0.35">
      <c r="A796" s="171">
        <v>7</v>
      </c>
      <c r="B796" s="228">
        <v>0.36458299999999999</v>
      </c>
      <c r="C796" s="144">
        <v>3</v>
      </c>
      <c r="D796" s="247">
        <v>0</v>
      </c>
      <c r="E796" s="146">
        <v>2</v>
      </c>
      <c r="F796" s="146">
        <v>0</v>
      </c>
      <c r="G796" s="146">
        <v>1</v>
      </c>
      <c r="H796" s="146">
        <v>0</v>
      </c>
      <c r="I796" s="146">
        <v>0</v>
      </c>
      <c r="J796" s="146">
        <v>0</v>
      </c>
      <c r="K796" s="146">
        <v>0</v>
      </c>
      <c r="L796" s="146">
        <v>0</v>
      </c>
      <c r="M796" s="146">
        <v>0</v>
      </c>
      <c r="N796" s="146">
        <v>0</v>
      </c>
      <c r="O796" s="248">
        <v>0</v>
      </c>
      <c r="Q796" s="144">
        <v>4</v>
      </c>
      <c r="R796" s="247">
        <v>1</v>
      </c>
      <c r="S796" s="146">
        <v>3</v>
      </c>
      <c r="T796" s="146">
        <v>0</v>
      </c>
      <c r="U796" s="146">
        <v>0</v>
      </c>
      <c r="V796" s="146">
        <v>0</v>
      </c>
      <c r="W796" s="146">
        <v>0</v>
      </c>
      <c r="X796" s="146">
        <v>0</v>
      </c>
      <c r="Y796" s="146">
        <v>0</v>
      </c>
      <c r="Z796" s="146">
        <v>0</v>
      </c>
      <c r="AA796" s="146">
        <v>0</v>
      </c>
      <c r="AB796" s="146">
        <v>0</v>
      </c>
      <c r="AC796" s="248">
        <v>0</v>
      </c>
      <c r="AE796" s="144">
        <v>7</v>
      </c>
      <c r="AF796" s="8">
        <v>1</v>
      </c>
      <c r="AG796" s="8">
        <v>5</v>
      </c>
      <c r="AH796" s="8">
        <v>0</v>
      </c>
      <c r="AI796" s="8">
        <v>1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0</v>
      </c>
      <c r="AP796" s="8">
        <v>0</v>
      </c>
      <c r="AQ796" s="145">
        <v>0</v>
      </c>
      <c r="AR796" s="10"/>
    </row>
    <row r="797" spans="1:44" x14ac:dyDescent="0.35">
      <c r="A797" s="171">
        <v>7</v>
      </c>
      <c r="B797" s="228">
        <v>0.375</v>
      </c>
      <c r="C797" s="144">
        <v>3</v>
      </c>
      <c r="D797" s="247">
        <v>0</v>
      </c>
      <c r="E797" s="146">
        <v>3</v>
      </c>
      <c r="F797" s="146">
        <v>0</v>
      </c>
      <c r="G797" s="146">
        <v>0</v>
      </c>
      <c r="H797" s="146">
        <v>0</v>
      </c>
      <c r="I797" s="146">
        <v>0</v>
      </c>
      <c r="J797" s="146">
        <v>0</v>
      </c>
      <c r="K797" s="146">
        <v>0</v>
      </c>
      <c r="L797" s="146">
        <v>0</v>
      </c>
      <c r="M797" s="146">
        <v>0</v>
      </c>
      <c r="N797" s="146">
        <v>0</v>
      </c>
      <c r="O797" s="248">
        <v>0</v>
      </c>
      <c r="Q797" s="144">
        <v>3</v>
      </c>
      <c r="R797" s="247">
        <v>0</v>
      </c>
      <c r="S797" s="146">
        <v>2</v>
      </c>
      <c r="T797" s="146">
        <v>1</v>
      </c>
      <c r="U797" s="146">
        <v>0</v>
      </c>
      <c r="V797" s="146">
        <v>0</v>
      </c>
      <c r="W797" s="146">
        <v>0</v>
      </c>
      <c r="X797" s="146">
        <v>0</v>
      </c>
      <c r="Y797" s="146">
        <v>0</v>
      </c>
      <c r="Z797" s="146">
        <v>0</v>
      </c>
      <c r="AA797" s="146">
        <v>0</v>
      </c>
      <c r="AB797" s="146">
        <v>0</v>
      </c>
      <c r="AC797" s="248">
        <v>0</v>
      </c>
      <c r="AE797" s="144">
        <v>6</v>
      </c>
      <c r="AF797" s="8">
        <v>0</v>
      </c>
      <c r="AG797" s="8">
        <v>5</v>
      </c>
      <c r="AH797" s="8">
        <v>1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8">
        <v>0</v>
      </c>
      <c r="AO797" s="8">
        <v>0</v>
      </c>
      <c r="AP797" s="8">
        <v>0</v>
      </c>
      <c r="AQ797" s="145">
        <v>0</v>
      </c>
      <c r="AR797" s="10"/>
    </row>
    <row r="798" spans="1:44" x14ac:dyDescent="0.35">
      <c r="A798" s="171">
        <v>7</v>
      </c>
      <c r="B798" s="228">
        <v>0.38541700000000001</v>
      </c>
      <c r="C798" s="144">
        <v>0</v>
      </c>
      <c r="D798" s="247">
        <v>0</v>
      </c>
      <c r="E798" s="146">
        <v>0</v>
      </c>
      <c r="F798" s="146">
        <v>0</v>
      </c>
      <c r="G798" s="146">
        <v>0</v>
      </c>
      <c r="H798" s="146">
        <v>0</v>
      </c>
      <c r="I798" s="146">
        <v>0</v>
      </c>
      <c r="J798" s="146">
        <v>0</v>
      </c>
      <c r="K798" s="146">
        <v>0</v>
      </c>
      <c r="L798" s="146">
        <v>0</v>
      </c>
      <c r="M798" s="146">
        <v>0</v>
      </c>
      <c r="N798" s="146">
        <v>0</v>
      </c>
      <c r="O798" s="248">
        <v>0</v>
      </c>
      <c r="Q798" s="144">
        <v>1</v>
      </c>
      <c r="R798" s="247">
        <v>0</v>
      </c>
      <c r="S798" s="146">
        <v>1</v>
      </c>
      <c r="T798" s="146">
        <v>0</v>
      </c>
      <c r="U798" s="146">
        <v>0</v>
      </c>
      <c r="V798" s="146">
        <v>0</v>
      </c>
      <c r="W798" s="146">
        <v>0</v>
      </c>
      <c r="X798" s="146">
        <v>0</v>
      </c>
      <c r="Y798" s="146">
        <v>0</v>
      </c>
      <c r="Z798" s="146">
        <v>0</v>
      </c>
      <c r="AA798" s="146">
        <v>0</v>
      </c>
      <c r="AB798" s="146">
        <v>0</v>
      </c>
      <c r="AC798" s="248">
        <v>0</v>
      </c>
      <c r="AE798" s="144">
        <v>1</v>
      </c>
      <c r="AF798" s="8">
        <v>0</v>
      </c>
      <c r="AG798" s="8">
        <v>1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8">
        <v>0</v>
      </c>
      <c r="AO798" s="8">
        <v>0</v>
      </c>
      <c r="AP798" s="8">
        <v>0</v>
      </c>
      <c r="AQ798" s="145">
        <v>0</v>
      </c>
      <c r="AR798" s="10"/>
    </row>
    <row r="799" spans="1:44" x14ac:dyDescent="0.35">
      <c r="A799" s="171">
        <v>7</v>
      </c>
      <c r="B799" s="228">
        <v>0.39583299999999999</v>
      </c>
      <c r="C799" s="144">
        <v>3</v>
      </c>
      <c r="D799" s="247">
        <v>0</v>
      </c>
      <c r="E799" s="146">
        <v>3</v>
      </c>
      <c r="F799" s="146">
        <v>0</v>
      </c>
      <c r="G799" s="146">
        <v>0</v>
      </c>
      <c r="H799" s="146">
        <v>0</v>
      </c>
      <c r="I799" s="146">
        <v>0</v>
      </c>
      <c r="J799" s="146">
        <v>0</v>
      </c>
      <c r="K799" s="146">
        <v>0</v>
      </c>
      <c r="L799" s="146">
        <v>0</v>
      </c>
      <c r="M799" s="146">
        <v>0</v>
      </c>
      <c r="N799" s="146">
        <v>0</v>
      </c>
      <c r="O799" s="248">
        <v>0</v>
      </c>
      <c r="Q799" s="144">
        <v>5</v>
      </c>
      <c r="R799" s="247">
        <v>1</v>
      </c>
      <c r="S799" s="146">
        <v>4</v>
      </c>
      <c r="T799" s="146">
        <v>0</v>
      </c>
      <c r="U799" s="146">
        <v>0</v>
      </c>
      <c r="V799" s="146">
        <v>0</v>
      </c>
      <c r="W799" s="146">
        <v>0</v>
      </c>
      <c r="X799" s="146">
        <v>0</v>
      </c>
      <c r="Y799" s="146">
        <v>0</v>
      </c>
      <c r="Z799" s="146">
        <v>0</v>
      </c>
      <c r="AA799" s="146">
        <v>0</v>
      </c>
      <c r="AB799" s="146">
        <v>0</v>
      </c>
      <c r="AC799" s="248">
        <v>0</v>
      </c>
      <c r="AE799" s="144">
        <v>8</v>
      </c>
      <c r="AF799" s="8">
        <v>1</v>
      </c>
      <c r="AG799" s="8">
        <v>7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145">
        <v>0</v>
      </c>
      <c r="AR799" s="10"/>
    </row>
    <row r="800" spans="1:44" x14ac:dyDescent="0.35">
      <c r="A800" s="171">
        <v>7</v>
      </c>
      <c r="B800" s="228">
        <v>0.40625</v>
      </c>
      <c r="C800" s="144">
        <v>2</v>
      </c>
      <c r="D800" s="247">
        <v>0</v>
      </c>
      <c r="E800" s="146">
        <v>2</v>
      </c>
      <c r="F800" s="146">
        <v>0</v>
      </c>
      <c r="G800" s="146">
        <v>0</v>
      </c>
      <c r="H800" s="146">
        <v>0</v>
      </c>
      <c r="I800" s="146">
        <v>0</v>
      </c>
      <c r="J800" s="146">
        <v>0</v>
      </c>
      <c r="K800" s="146">
        <v>0</v>
      </c>
      <c r="L800" s="146">
        <v>0</v>
      </c>
      <c r="M800" s="146">
        <v>0</v>
      </c>
      <c r="N800" s="146">
        <v>0</v>
      </c>
      <c r="O800" s="248">
        <v>0</v>
      </c>
      <c r="Q800" s="144">
        <v>3</v>
      </c>
      <c r="R800" s="247">
        <v>0</v>
      </c>
      <c r="S800" s="146">
        <v>2</v>
      </c>
      <c r="T800" s="146">
        <v>0</v>
      </c>
      <c r="U800" s="146">
        <v>0</v>
      </c>
      <c r="V800" s="146">
        <v>0</v>
      </c>
      <c r="W800" s="146">
        <v>0</v>
      </c>
      <c r="X800" s="146">
        <v>0</v>
      </c>
      <c r="Y800" s="146">
        <v>0</v>
      </c>
      <c r="Z800" s="146">
        <v>0</v>
      </c>
      <c r="AA800" s="146">
        <v>1</v>
      </c>
      <c r="AB800" s="146">
        <v>0</v>
      </c>
      <c r="AC800" s="248">
        <v>0</v>
      </c>
      <c r="AE800" s="144">
        <v>5</v>
      </c>
      <c r="AF800" s="8">
        <v>0</v>
      </c>
      <c r="AG800" s="8">
        <v>4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1</v>
      </c>
      <c r="AP800" s="8">
        <v>0</v>
      </c>
      <c r="AQ800" s="145">
        <v>0</v>
      </c>
      <c r="AR800" s="10"/>
    </row>
    <row r="801" spans="1:44" x14ac:dyDescent="0.35">
      <c r="A801" s="171">
        <v>7</v>
      </c>
      <c r="B801" s="228">
        <v>0.41666700000000001</v>
      </c>
      <c r="C801" s="144">
        <v>7</v>
      </c>
      <c r="D801" s="247">
        <v>2</v>
      </c>
      <c r="E801" s="146">
        <v>3</v>
      </c>
      <c r="F801" s="146">
        <v>0</v>
      </c>
      <c r="G801" s="146">
        <v>2</v>
      </c>
      <c r="H801" s="146">
        <v>0</v>
      </c>
      <c r="I801" s="146">
        <v>0</v>
      </c>
      <c r="J801" s="146">
        <v>0</v>
      </c>
      <c r="K801" s="146">
        <v>0</v>
      </c>
      <c r="L801" s="146">
        <v>0</v>
      </c>
      <c r="M801" s="146">
        <v>0</v>
      </c>
      <c r="N801" s="146">
        <v>0</v>
      </c>
      <c r="O801" s="248">
        <v>0</v>
      </c>
      <c r="Q801" s="144">
        <v>5</v>
      </c>
      <c r="R801" s="247">
        <v>0</v>
      </c>
      <c r="S801" s="146">
        <v>5</v>
      </c>
      <c r="T801" s="146">
        <v>0</v>
      </c>
      <c r="U801" s="146">
        <v>0</v>
      </c>
      <c r="V801" s="146">
        <v>0</v>
      </c>
      <c r="W801" s="146">
        <v>0</v>
      </c>
      <c r="X801" s="146">
        <v>0</v>
      </c>
      <c r="Y801" s="146">
        <v>0</v>
      </c>
      <c r="Z801" s="146">
        <v>0</v>
      </c>
      <c r="AA801" s="146">
        <v>0</v>
      </c>
      <c r="AB801" s="146">
        <v>0</v>
      </c>
      <c r="AC801" s="248">
        <v>0</v>
      </c>
      <c r="AE801" s="144">
        <v>12</v>
      </c>
      <c r="AF801" s="8">
        <v>2</v>
      </c>
      <c r="AG801" s="8">
        <v>8</v>
      </c>
      <c r="AH801" s="8">
        <v>0</v>
      </c>
      <c r="AI801" s="8">
        <v>2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0</v>
      </c>
      <c r="AP801" s="8">
        <v>0</v>
      </c>
      <c r="AQ801" s="145">
        <v>0</v>
      </c>
      <c r="AR801" s="10"/>
    </row>
    <row r="802" spans="1:44" x14ac:dyDescent="0.35">
      <c r="A802" s="171">
        <v>7</v>
      </c>
      <c r="B802" s="228">
        <v>0.42708299999999999</v>
      </c>
      <c r="C802" s="144">
        <v>4</v>
      </c>
      <c r="D802" s="247">
        <v>0</v>
      </c>
      <c r="E802" s="146">
        <v>2</v>
      </c>
      <c r="F802" s="146">
        <v>0</v>
      </c>
      <c r="G802" s="146">
        <v>2</v>
      </c>
      <c r="H802" s="146">
        <v>0</v>
      </c>
      <c r="I802" s="146">
        <v>0</v>
      </c>
      <c r="J802" s="146">
        <v>0</v>
      </c>
      <c r="K802" s="146">
        <v>0</v>
      </c>
      <c r="L802" s="146">
        <v>0</v>
      </c>
      <c r="M802" s="146">
        <v>0</v>
      </c>
      <c r="N802" s="146">
        <v>0</v>
      </c>
      <c r="O802" s="248">
        <v>0</v>
      </c>
      <c r="Q802" s="144">
        <v>4</v>
      </c>
      <c r="R802" s="247">
        <v>1</v>
      </c>
      <c r="S802" s="146">
        <v>3</v>
      </c>
      <c r="T802" s="146">
        <v>0</v>
      </c>
      <c r="U802" s="146">
        <v>0</v>
      </c>
      <c r="V802" s="146">
        <v>0</v>
      </c>
      <c r="W802" s="146">
        <v>0</v>
      </c>
      <c r="X802" s="146">
        <v>0</v>
      </c>
      <c r="Y802" s="146">
        <v>0</v>
      </c>
      <c r="Z802" s="146">
        <v>0</v>
      </c>
      <c r="AA802" s="146">
        <v>0</v>
      </c>
      <c r="AB802" s="146">
        <v>0</v>
      </c>
      <c r="AC802" s="248">
        <v>0</v>
      </c>
      <c r="AE802" s="144">
        <v>8</v>
      </c>
      <c r="AF802" s="8">
        <v>1</v>
      </c>
      <c r="AG802" s="8">
        <v>5</v>
      </c>
      <c r="AH802" s="8">
        <v>0</v>
      </c>
      <c r="AI802" s="8">
        <v>2</v>
      </c>
      <c r="AJ802" s="8">
        <v>0</v>
      </c>
      <c r="AK802" s="8">
        <v>0</v>
      </c>
      <c r="AL802" s="8">
        <v>0</v>
      </c>
      <c r="AM802" s="8">
        <v>0</v>
      </c>
      <c r="AN802" s="8">
        <v>0</v>
      </c>
      <c r="AO802" s="8">
        <v>0</v>
      </c>
      <c r="AP802" s="8">
        <v>0</v>
      </c>
      <c r="AQ802" s="145">
        <v>0</v>
      </c>
      <c r="AR802" s="10"/>
    </row>
    <row r="803" spans="1:44" x14ac:dyDescent="0.35">
      <c r="A803" s="171">
        <v>7</v>
      </c>
      <c r="B803" s="228">
        <v>0.4375</v>
      </c>
      <c r="C803" s="144">
        <v>3</v>
      </c>
      <c r="D803" s="247">
        <v>0</v>
      </c>
      <c r="E803" s="146">
        <v>2</v>
      </c>
      <c r="F803" s="146">
        <v>0</v>
      </c>
      <c r="G803" s="146">
        <v>1</v>
      </c>
      <c r="H803" s="146">
        <v>0</v>
      </c>
      <c r="I803" s="146">
        <v>0</v>
      </c>
      <c r="J803" s="146">
        <v>0</v>
      </c>
      <c r="K803" s="146">
        <v>0</v>
      </c>
      <c r="L803" s="146">
        <v>0</v>
      </c>
      <c r="M803" s="146">
        <v>0</v>
      </c>
      <c r="N803" s="146">
        <v>0</v>
      </c>
      <c r="O803" s="248">
        <v>0</v>
      </c>
      <c r="Q803" s="144">
        <v>2</v>
      </c>
      <c r="R803" s="247">
        <v>0</v>
      </c>
      <c r="S803" s="146">
        <v>2</v>
      </c>
      <c r="T803" s="146">
        <v>0</v>
      </c>
      <c r="U803" s="146">
        <v>0</v>
      </c>
      <c r="V803" s="146">
        <v>0</v>
      </c>
      <c r="W803" s="146">
        <v>0</v>
      </c>
      <c r="X803" s="146">
        <v>0</v>
      </c>
      <c r="Y803" s="146">
        <v>0</v>
      </c>
      <c r="Z803" s="146">
        <v>0</v>
      </c>
      <c r="AA803" s="146">
        <v>0</v>
      </c>
      <c r="AB803" s="146">
        <v>0</v>
      </c>
      <c r="AC803" s="248">
        <v>0</v>
      </c>
      <c r="AE803" s="144">
        <v>5</v>
      </c>
      <c r="AF803" s="8">
        <v>0</v>
      </c>
      <c r="AG803" s="8">
        <v>4</v>
      </c>
      <c r="AH803" s="8">
        <v>0</v>
      </c>
      <c r="AI803" s="8">
        <v>1</v>
      </c>
      <c r="AJ803" s="8">
        <v>0</v>
      </c>
      <c r="AK803" s="8">
        <v>0</v>
      </c>
      <c r="AL803" s="8">
        <v>0</v>
      </c>
      <c r="AM803" s="8">
        <v>0</v>
      </c>
      <c r="AN803" s="8">
        <v>0</v>
      </c>
      <c r="AO803" s="8">
        <v>0</v>
      </c>
      <c r="AP803" s="8">
        <v>0</v>
      </c>
      <c r="AQ803" s="145">
        <v>0</v>
      </c>
      <c r="AR803" s="10"/>
    </row>
    <row r="804" spans="1:44" x14ac:dyDescent="0.35">
      <c r="A804" s="171">
        <v>7</v>
      </c>
      <c r="B804" s="228">
        <v>0.44791700000000001</v>
      </c>
      <c r="C804" s="144">
        <v>5</v>
      </c>
      <c r="D804" s="247">
        <v>2</v>
      </c>
      <c r="E804" s="146">
        <v>2</v>
      </c>
      <c r="F804" s="146">
        <v>0</v>
      </c>
      <c r="G804" s="146">
        <v>0</v>
      </c>
      <c r="H804" s="146">
        <v>0</v>
      </c>
      <c r="I804" s="146">
        <v>0</v>
      </c>
      <c r="J804" s="146">
        <v>0</v>
      </c>
      <c r="K804" s="146">
        <v>1</v>
      </c>
      <c r="L804" s="146">
        <v>0</v>
      </c>
      <c r="M804" s="146">
        <v>0</v>
      </c>
      <c r="N804" s="146">
        <v>0</v>
      </c>
      <c r="O804" s="248">
        <v>0</v>
      </c>
      <c r="Q804" s="144">
        <v>4</v>
      </c>
      <c r="R804" s="247">
        <v>1</v>
      </c>
      <c r="S804" s="146">
        <v>3</v>
      </c>
      <c r="T804" s="146">
        <v>0</v>
      </c>
      <c r="U804" s="146">
        <v>0</v>
      </c>
      <c r="V804" s="146">
        <v>0</v>
      </c>
      <c r="W804" s="146">
        <v>0</v>
      </c>
      <c r="X804" s="146">
        <v>0</v>
      </c>
      <c r="Y804" s="146">
        <v>0</v>
      </c>
      <c r="Z804" s="146">
        <v>0</v>
      </c>
      <c r="AA804" s="146">
        <v>0</v>
      </c>
      <c r="AB804" s="146">
        <v>0</v>
      </c>
      <c r="AC804" s="248">
        <v>0</v>
      </c>
      <c r="AE804" s="144">
        <v>9</v>
      </c>
      <c r="AF804" s="8">
        <v>3</v>
      </c>
      <c r="AG804" s="8">
        <v>5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1</v>
      </c>
      <c r="AN804" s="8">
        <v>0</v>
      </c>
      <c r="AO804" s="8">
        <v>0</v>
      </c>
      <c r="AP804" s="8">
        <v>0</v>
      </c>
      <c r="AQ804" s="145">
        <v>0</v>
      </c>
      <c r="AR804" s="10"/>
    </row>
    <row r="805" spans="1:44" x14ac:dyDescent="0.35">
      <c r="A805" s="171">
        <v>7</v>
      </c>
      <c r="B805" s="228">
        <v>0.45833299999999999</v>
      </c>
      <c r="C805" s="144">
        <v>4</v>
      </c>
      <c r="D805" s="247">
        <v>0</v>
      </c>
      <c r="E805" s="146">
        <v>3</v>
      </c>
      <c r="F805" s="146">
        <v>0</v>
      </c>
      <c r="G805" s="146">
        <v>1</v>
      </c>
      <c r="H805" s="146">
        <v>0</v>
      </c>
      <c r="I805" s="146">
        <v>0</v>
      </c>
      <c r="J805" s="146">
        <v>0</v>
      </c>
      <c r="K805" s="146">
        <v>0</v>
      </c>
      <c r="L805" s="146">
        <v>0</v>
      </c>
      <c r="M805" s="146">
        <v>0</v>
      </c>
      <c r="N805" s="146">
        <v>0</v>
      </c>
      <c r="O805" s="248">
        <v>0</v>
      </c>
      <c r="Q805" s="144">
        <v>4</v>
      </c>
      <c r="R805" s="247">
        <v>0</v>
      </c>
      <c r="S805" s="146">
        <v>4</v>
      </c>
      <c r="T805" s="146">
        <v>0</v>
      </c>
      <c r="U805" s="146">
        <v>0</v>
      </c>
      <c r="V805" s="146">
        <v>0</v>
      </c>
      <c r="W805" s="146">
        <v>0</v>
      </c>
      <c r="X805" s="146">
        <v>0</v>
      </c>
      <c r="Y805" s="146">
        <v>0</v>
      </c>
      <c r="Z805" s="146">
        <v>0</v>
      </c>
      <c r="AA805" s="146">
        <v>0</v>
      </c>
      <c r="AB805" s="146">
        <v>0</v>
      </c>
      <c r="AC805" s="248">
        <v>0</v>
      </c>
      <c r="AE805" s="144">
        <v>8</v>
      </c>
      <c r="AF805" s="8">
        <v>0</v>
      </c>
      <c r="AG805" s="8">
        <v>7</v>
      </c>
      <c r="AH805" s="8">
        <v>0</v>
      </c>
      <c r="AI805" s="8">
        <v>1</v>
      </c>
      <c r="AJ805" s="8">
        <v>0</v>
      </c>
      <c r="AK805" s="8">
        <v>0</v>
      </c>
      <c r="AL805" s="8">
        <v>0</v>
      </c>
      <c r="AM805" s="8">
        <v>0</v>
      </c>
      <c r="AN805" s="8">
        <v>0</v>
      </c>
      <c r="AO805" s="8">
        <v>0</v>
      </c>
      <c r="AP805" s="8">
        <v>0</v>
      </c>
      <c r="AQ805" s="145">
        <v>0</v>
      </c>
      <c r="AR805" s="10"/>
    </row>
    <row r="806" spans="1:44" x14ac:dyDescent="0.35">
      <c r="A806" s="171">
        <v>7</v>
      </c>
      <c r="B806" s="228">
        <v>0.46875</v>
      </c>
      <c r="C806" s="144">
        <v>1</v>
      </c>
      <c r="D806" s="247">
        <v>0</v>
      </c>
      <c r="E806" s="146">
        <v>1</v>
      </c>
      <c r="F806" s="146">
        <v>0</v>
      </c>
      <c r="G806" s="146">
        <v>0</v>
      </c>
      <c r="H806" s="146">
        <v>0</v>
      </c>
      <c r="I806" s="146">
        <v>0</v>
      </c>
      <c r="J806" s="146">
        <v>0</v>
      </c>
      <c r="K806" s="146">
        <v>0</v>
      </c>
      <c r="L806" s="146">
        <v>0</v>
      </c>
      <c r="M806" s="146">
        <v>0</v>
      </c>
      <c r="N806" s="146">
        <v>0</v>
      </c>
      <c r="O806" s="248">
        <v>0</v>
      </c>
      <c r="Q806" s="144">
        <v>5</v>
      </c>
      <c r="R806" s="247">
        <v>0</v>
      </c>
      <c r="S806" s="146">
        <v>4</v>
      </c>
      <c r="T806" s="146">
        <v>1</v>
      </c>
      <c r="U806" s="146">
        <v>0</v>
      </c>
      <c r="V806" s="146">
        <v>0</v>
      </c>
      <c r="W806" s="146">
        <v>0</v>
      </c>
      <c r="X806" s="146">
        <v>0</v>
      </c>
      <c r="Y806" s="146">
        <v>0</v>
      </c>
      <c r="Z806" s="146">
        <v>0</v>
      </c>
      <c r="AA806" s="146">
        <v>0</v>
      </c>
      <c r="AB806" s="146">
        <v>0</v>
      </c>
      <c r="AC806" s="248">
        <v>0</v>
      </c>
      <c r="AE806" s="144">
        <v>6</v>
      </c>
      <c r="AF806" s="8">
        <v>0</v>
      </c>
      <c r="AG806" s="8">
        <v>5</v>
      </c>
      <c r="AH806" s="8">
        <v>1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0</v>
      </c>
      <c r="AP806" s="8">
        <v>0</v>
      </c>
      <c r="AQ806" s="145">
        <v>0</v>
      </c>
      <c r="AR806" s="10"/>
    </row>
    <row r="807" spans="1:44" x14ac:dyDescent="0.35">
      <c r="A807" s="171">
        <v>7</v>
      </c>
      <c r="B807" s="228">
        <v>0.47916700000000001</v>
      </c>
      <c r="C807" s="144">
        <v>2</v>
      </c>
      <c r="D807" s="247">
        <v>0</v>
      </c>
      <c r="E807" s="146">
        <v>2</v>
      </c>
      <c r="F807" s="146">
        <v>0</v>
      </c>
      <c r="G807" s="146">
        <v>0</v>
      </c>
      <c r="H807" s="146">
        <v>0</v>
      </c>
      <c r="I807" s="146">
        <v>0</v>
      </c>
      <c r="J807" s="146">
        <v>0</v>
      </c>
      <c r="K807" s="146">
        <v>0</v>
      </c>
      <c r="L807" s="146">
        <v>0</v>
      </c>
      <c r="M807" s="146">
        <v>0</v>
      </c>
      <c r="N807" s="146">
        <v>0</v>
      </c>
      <c r="O807" s="248">
        <v>0</v>
      </c>
      <c r="Q807" s="144">
        <v>1</v>
      </c>
      <c r="R807" s="247">
        <v>0</v>
      </c>
      <c r="S807" s="146">
        <v>1</v>
      </c>
      <c r="T807" s="146">
        <v>0</v>
      </c>
      <c r="U807" s="146">
        <v>0</v>
      </c>
      <c r="V807" s="146">
        <v>0</v>
      </c>
      <c r="W807" s="146">
        <v>0</v>
      </c>
      <c r="X807" s="146">
        <v>0</v>
      </c>
      <c r="Y807" s="146">
        <v>0</v>
      </c>
      <c r="Z807" s="146">
        <v>0</v>
      </c>
      <c r="AA807" s="146">
        <v>0</v>
      </c>
      <c r="AB807" s="146">
        <v>0</v>
      </c>
      <c r="AC807" s="248">
        <v>0</v>
      </c>
      <c r="AE807" s="144">
        <v>3</v>
      </c>
      <c r="AF807" s="8">
        <v>0</v>
      </c>
      <c r="AG807" s="8">
        <v>3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8">
        <v>0</v>
      </c>
      <c r="AO807" s="8">
        <v>0</v>
      </c>
      <c r="AP807" s="8">
        <v>0</v>
      </c>
      <c r="AQ807" s="145">
        <v>0</v>
      </c>
      <c r="AR807" s="10"/>
    </row>
    <row r="808" spans="1:44" x14ac:dyDescent="0.35">
      <c r="A808" s="171">
        <v>7</v>
      </c>
      <c r="B808" s="228">
        <v>0.48958299999999999</v>
      </c>
      <c r="C808" s="144">
        <v>3</v>
      </c>
      <c r="D808" s="247">
        <v>2</v>
      </c>
      <c r="E808" s="146">
        <v>1</v>
      </c>
      <c r="F808" s="146">
        <v>0</v>
      </c>
      <c r="G808" s="146">
        <v>0</v>
      </c>
      <c r="H808" s="146">
        <v>0</v>
      </c>
      <c r="I808" s="146">
        <v>0</v>
      </c>
      <c r="J808" s="146">
        <v>0</v>
      </c>
      <c r="K808" s="146">
        <v>0</v>
      </c>
      <c r="L808" s="146">
        <v>0</v>
      </c>
      <c r="M808" s="146">
        <v>0</v>
      </c>
      <c r="N808" s="146">
        <v>0</v>
      </c>
      <c r="O808" s="248">
        <v>0</v>
      </c>
      <c r="Q808" s="144">
        <v>4</v>
      </c>
      <c r="R808" s="247">
        <v>1</v>
      </c>
      <c r="S808" s="146">
        <v>3</v>
      </c>
      <c r="T808" s="146">
        <v>0</v>
      </c>
      <c r="U808" s="146">
        <v>0</v>
      </c>
      <c r="V808" s="146">
        <v>0</v>
      </c>
      <c r="W808" s="146">
        <v>0</v>
      </c>
      <c r="X808" s="146">
        <v>0</v>
      </c>
      <c r="Y808" s="146">
        <v>0</v>
      </c>
      <c r="Z808" s="146">
        <v>0</v>
      </c>
      <c r="AA808" s="146">
        <v>0</v>
      </c>
      <c r="AB808" s="146">
        <v>0</v>
      </c>
      <c r="AC808" s="248">
        <v>0</v>
      </c>
      <c r="AE808" s="144">
        <v>7</v>
      </c>
      <c r="AF808" s="8">
        <v>3</v>
      </c>
      <c r="AG808" s="8">
        <v>4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0</v>
      </c>
      <c r="AP808" s="8">
        <v>0</v>
      </c>
      <c r="AQ808" s="145">
        <v>0</v>
      </c>
      <c r="AR808" s="10"/>
    </row>
    <row r="809" spans="1:44" x14ac:dyDescent="0.35">
      <c r="A809" s="171">
        <v>7</v>
      </c>
      <c r="B809" s="228">
        <v>0.5</v>
      </c>
      <c r="C809" s="144">
        <v>6</v>
      </c>
      <c r="D809" s="247">
        <v>0</v>
      </c>
      <c r="E809" s="146">
        <v>5</v>
      </c>
      <c r="F809" s="146">
        <v>0</v>
      </c>
      <c r="G809" s="146">
        <v>1</v>
      </c>
      <c r="H809" s="146">
        <v>0</v>
      </c>
      <c r="I809" s="146">
        <v>0</v>
      </c>
      <c r="J809" s="146">
        <v>0</v>
      </c>
      <c r="K809" s="146">
        <v>0</v>
      </c>
      <c r="L809" s="146">
        <v>0</v>
      </c>
      <c r="M809" s="146">
        <v>0</v>
      </c>
      <c r="N809" s="146">
        <v>0</v>
      </c>
      <c r="O809" s="248">
        <v>0</v>
      </c>
      <c r="Q809" s="144">
        <v>0</v>
      </c>
      <c r="R809" s="247">
        <v>0</v>
      </c>
      <c r="S809" s="146">
        <v>0</v>
      </c>
      <c r="T809" s="146">
        <v>0</v>
      </c>
      <c r="U809" s="146">
        <v>0</v>
      </c>
      <c r="V809" s="146">
        <v>0</v>
      </c>
      <c r="W809" s="146">
        <v>0</v>
      </c>
      <c r="X809" s="146">
        <v>0</v>
      </c>
      <c r="Y809" s="146">
        <v>0</v>
      </c>
      <c r="Z809" s="146">
        <v>0</v>
      </c>
      <c r="AA809" s="146">
        <v>0</v>
      </c>
      <c r="AB809" s="146">
        <v>0</v>
      </c>
      <c r="AC809" s="248">
        <v>0</v>
      </c>
      <c r="AE809" s="144">
        <v>6</v>
      </c>
      <c r="AF809" s="146">
        <v>0</v>
      </c>
      <c r="AG809" s="8">
        <v>5</v>
      </c>
      <c r="AH809" s="8">
        <v>0</v>
      </c>
      <c r="AI809" s="8">
        <v>1</v>
      </c>
      <c r="AJ809" s="8">
        <v>0</v>
      </c>
      <c r="AK809" s="8">
        <v>0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145">
        <v>0</v>
      </c>
      <c r="AR809" s="10"/>
    </row>
    <row r="810" spans="1:44" x14ac:dyDescent="0.35">
      <c r="A810" s="171">
        <v>7</v>
      </c>
      <c r="B810" s="228">
        <v>0.51041700000000001</v>
      </c>
      <c r="C810" s="144">
        <v>0</v>
      </c>
      <c r="D810" s="247">
        <v>0</v>
      </c>
      <c r="E810" s="146">
        <v>0</v>
      </c>
      <c r="F810" s="146">
        <v>0</v>
      </c>
      <c r="G810" s="146">
        <v>0</v>
      </c>
      <c r="H810" s="146">
        <v>0</v>
      </c>
      <c r="I810" s="146">
        <v>0</v>
      </c>
      <c r="J810" s="146">
        <v>0</v>
      </c>
      <c r="K810" s="146">
        <v>0</v>
      </c>
      <c r="L810" s="146">
        <v>0</v>
      </c>
      <c r="M810" s="146">
        <v>0</v>
      </c>
      <c r="N810" s="146">
        <v>0</v>
      </c>
      <c r="O810" s="248">
        <v>0</v>
      </c>
      <c r="Q810" s="144">
        <v>0</v>
      </c>
      <c r="R810" s="247">
        <v>0</v>
      </c>
      <c r="S810" s="146">
        <v>0</v>
      </c>
      <c r="T810" s="146">
        <v>0</v>
      </c>
      <c r="U810" s="146">
        <v>0</v>
      </c>
      <c r="V810" s="146">
        <v>0</v>
      </c>
      <c r="W810" s="146">
        <v>0</v>
      </c>
      <c r="X810" s="146">
        <v>0</v>
      </c>
      <c r="Y810" s="146">
        <v>0</v>
      </c>
      <c r="Z810" s="146">
        <v>0</v>
      </c>
      <c r="AA810" s="146">
        <v>0</v>
      </c>
      <c r="AB810" s="146">
        <v>0</v>
      </c>
      <c r="AC810" s="248">
        <v>0</v>
      </c>
      <c r="AE810" s="144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8">
        <v>0</v>
      </c>
      <c r="AO810" s="8">
        <v>0</v>
      </c>
      <c r="AP810" s="8">
        <v>0</v>
      </c>
      <c r="AQ810" s="145">
        <v>0</v>
      </c>
      <c r="AR810" s="10"/>
    </row>
    <row r="811" spans="1:44" x14ac:dyDescent="0.35">
      <c r="A811" s="171">
        <v>7</v>
      </c>
      <c r="B811" s="228">
        <v>0.52083299999999999</v>
      </c>
      <c r="C811" s="144">
        <v>4</v>
      </c>
      <c r="D811" s="247">
        <v>1</v>
      </c>
      <c r="E811" s="146">
        <v>2</v>
      </c>
      <c r="F811" s="146">
        <v>0</v>
      </c>
      <c r="G811" s="146">
        <v>1</v>
      </c>
      <c r="H811" s="146">
        <v>0</v>
      </c>
      <c r="I811" s="146">
        <v>0</v>
      </c>
      <c r="J811" s="146">
        <v>0</v>
      </c>
      <c r="K811" s="146">
        <v>0</v>
      </c>
      <c r="L811" s="146">
        <v>0</v>
      </c>
      <c r="M811" s="146">
        <v>0</v>
      </c>
      <c r="N811" s="146">
        <v>0</v>
      </c>
      <c r="O811" s="248">
        <v>0</v>
      </c>
      <c r="Q811" s="144">
        <v>4</v>
      </c>
      <c r="R811" s="247">
        <v>1</v>
      </c>
      <c r="S811" s="146">
        <v>3</v>
      </c>
      <c r="T811" s="146">
        <v>0</v>
      </c>
      <c r="U811" s="146">
        <v>0</v>
      </c>
      <c r="V811" s="146">
        <v>0</v>
      </c>
      <c r="W811" s="146">
        <v>0</v>
      </c>
      <c r="X811" s="146">
        <v>0</v>
      </c>
      <c r="Y811" s="146">
        <v>0</v>
      </c>
      <c r="Z811" s="146">
        <v>0</v>
      </c>
      <c r="AA811" s="146">
        <v>0</v>
      </c>
      <c r="AB811" s="146">
        <v>0</v>
      </c>
      <c r="AC811" s="248">
        <v>0</v>
      </c>
      <c r="AE811" s="144">
        <v>8</v>
      </c>
      <c r="AF811" s="8">
        <v>2</v>
      </c>
      <c r="AG811" s="8">
        <v>5</v>
      </c>
      <c r="AH811" s="8">
        <v>0</v>
      </c>
      <c r="AI811" s="8">
        <v>1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</v>
      </c>
      <c r="AP811" s="8">
        <v>0</v>
      </c>
      <c r="AQ811" s="145">
        <v>0</v>
      </c>
      <c r="AR811" s="10"/>
    </row>
    <row r="812" spans="1:44" x14ac:dyDescent="0.35">
      <c r="A812" s="171">
        <v>7</v>
      </c>
      <c r="B812" s="228">
        <v>0.53125</v>
      </c>
      <c r="C812" s="144">
        <v>6</v>
      </c>
      <c r="D812" s="247">
        <v>0</v>
      </c>
      <c r="E812" s="146">
        <v>3</v>
      </c>
      <c r="F812" s="146">
        <v>0</v>
      </c>
      <c r="G812" s="146">
        <v>2</v>
      </c>
      <c r="H812" s="146">
        <v>0</v>
      </c>
      <c r="I812" s="146">
        <v>0</v>
      </c>
      <c r="J812" s="146">
        <v>0</v>
      </c>
      <c r="K812" s="146">
        <v>1</v>
      </c>
      <c r="L812" s="146">
        <v>0</v>
      </c>
      <c r="M812" s="146">
        <v>0</v>
      </c>
      <c r="N812" s="146">
        <v>0</v>
      </c>
      <c r="O812" s="248">
        <v>0</v>
      </c>
      <c r="Q812" s="144">
        <v>2</v>
      </c>
      <c r="R812" s="247">
        <v>0</v>
      </c>
      <c r="S812" s="146">
        <v>2</v>
      </c>
      <c r="T812" s="146">
        <v>0</v>
      </c>
      <c r="U812" s="146">
        <v>0</v>
      </c>
      <c r="V812" s="146">
        <v>0</v>
      </c>
      <c r="W812" s="146">
        <v>0</v>
      </c>
      <c r="X812" s="146">
        <v>0</v>
      </c>
      <c r="Y812" s="146">
        <v>0</v>
      </c>
      <c r="Z812" s="146">
        <v>0</v>
      </c>
      <c r="AA812" s="146">
        <v>0</v>
      </c>
      <c r="AB812" s="146">
        <v>0</v>
      </c>
      <c r="AC812" s="248">
        <v>0</v>
      </c>
      <c r="AE812" s="144">
        <v>8</v>
      </c>
      <c r="AF812" s="8">
        <v>0</v>
      </c>
      <c r="AG812" s="8">
        <v>5</v>
      </c>
      <c r="AH812" s="8">
        <v>0</v>
      </c>
      <c r="AI812" s="8">
        <v>2</v>
      </c>
      <c r="AJ812" s="8">
        <v>0</v>
      </c>
      <c r="AK812" s="8">
        <v>0</v>
      </c>
      <c r="AL812" s="8">
        <v>0</v>
      </c>
      <c r="AM812" s="8">
        <v>1</v>
      </c>
      <c r="AN812" s="8">
        <v>0</v>
      </c>
      <c r="AO812" s="8">
        <v>0</v>
      </c>
      <c r="AP812" s="8">
        <v>0</v>
      </c>
      <c r="AQ812" s="145">
        <v>0</v>
      </c>
      <c r="AR812" s="10"/>
    </row>
    <row r="813" spans="1:44" x14ac:dyDescent="0.35">
      <c r="A813" s="171">
        <v>7</v>
      </c>
      <c r="B813" s="228">
        <v>0.54166700000000001</v>
      </c>
      <c r="C813" s="144">
        <v>4</v>
      </c>
      <c r="D813" s="247">
        <v>0</v>
      </c>
      <c r="E813" s="146">
        <v>3</v>
      </c>
      <c r="F813" s="146">
        <v>0</v>
      </c>
      <c r="G813" s="146">
        <v>1</v>
      </c>
      <c r="H813" s="146">
        <v>0</v>
      </c>
      <c r="I813" s="146">
        <v>0</v>
      </c>
      <c r="J813" s="146">
        <v>0</v>
      </c>
      <c r="K813" s="146">
        <v>0</v>
      </c>
      <c r="L813" s="146">
        <v>0</v>
      </c>
      <c r="M813" s="146">
        <v>0</v>
      </c>
      <c r="N813" s="146">
        <v>0</v>
      </c>
      <c r="O813" s="248">
        <v>0</v>
      </c>
      <c r="Q813" s="144">
        <v>4</v>
      </c>
      <c r="R813" s="247">
        <v>0</v>
      </c>
      <c r="S813" s="146">
        <v>2</v>
      </c>
      <c r="T813" s="146">
        <v>0</v>
      </c>
      <c r="U813" s="146">
        <v>2</v>
      </c>
      <c r="V813" s="146">
        <v>0</v>
      </c>
      <c r="W813" s="146">
        <v>0</v>
      </c>
      <c r="X813" s="146">
        <v>0</v>
      </c>
      <c r="Y813" s="146">
        <v>0</v>
      </c>
      <c r="Z813" s="146">
        <v>0</v>
      </c>
      <c r="AA813" s="146">
        <v>0</v>
      </c>
      <c r="AB813" s="146">
        <v>0</v>
      </c>
      <c r="AC813" s="248">
        <v>0</v>
      </c>
      <c r="AE813" s="144">
        <v>8</v>
      </c>
      <c r="AF813" s="8">
        <v>0</v>
      </c>
      <c r="AG813" s="8">
        <v>5</v>
      </c>
      <c r="AH813" s="8">
        <v>0</v>
      </c>
      <c r="AI813" s="8">
        <v>3</v>
      </c>
      <c r="AJ813" s="8">
        <v>0</v>
      </c>
      <c r="AK813" s="8">
        <v>0</v>
      </c>
      <c r="AL813" s="8">
        <v>0</v>
      </c>
      <c r="AM813" s="8">
        <v>0</v>
      </c>
      <c r="AN813" s="8">
        <v>0</v>
      </c>
      <c r="AO813" s="8">
        <v>0</v>
      </c>
      <c r="AP813" s="8">
        <v>0</v>
      </c>
      <c r="AQ813" s="145">
        <v>0</v>
      </c>
      <c r="AR813" s="10"/>
    </row>
    <row r="814" spans="1:44" x14ac:dyDescent="0.35">
      <c r="A814" s="171">
        <v>7</v>
      </c>
      <c r="B814" s="228">
        <v>0.55208299999999999</v>
      </c>
      <c r="C814" s="144">
        <v>5</v>
      </c>
      <c r="D814" s="247">
        <v>0</v>
      </c>
      <c r="E814" s="146">
        <v>4</v>
      </c>
      <c r="F814" s="146">
        <v>0</v>
      </c>
      <c r="G814" s="146">
        <v>1</v>
      </c>
      <c r="H814" s="146">
        <v>0</v>
      </c>
      <c r="I814" s="146">
        <v>0</v>
      </c>
      <c r="J814" s="146">
        <v>0</v>
      </c>
      <c r="K814" s="146">
        <v>0</v>
      </c>
      <c r="L814" s="146">
        <v>0</v>
      </c>
      <c r="M814" s="146">
        <v>0</v>
      </c>
      <c r="N814" s="146">
        <v>0</v>
      </c>
      <c r="O814" s="248">
        <v>0</v>
      </c>
      <c r="Q814" s="144">
        <v>4</v>
      </c>
      <c r="R814" s="247">
        <v>0</v>
      </c>
      <c r="S814" s="146">
        <v>3</v>
      </c>
      <c r="T814" s="146">
        <v>1</v>
      </c>
      <c r="U814" s="146">
        <v>0</v>
      </c>
      <c r="V814" s="146">
        <v>0</v>
      </c>
      <c r="W814" s="146">
        <v>0</v>
      </c>
      <c r="X814" s="146">
        <v>0</v>
      </c>
      <c r="Y814" s="146">
        <v>0</v>
      </c>
      <c r="Z814" s="146">
        <v>0</v>
      </c>
      <c r="AA814" s="146">
        <v>0</v>
      </c>
      <c r="AB814" s="146">
        <v>0</v>
      </c>
      <c r="AC814" s="248">
        <v>0</v>
      </c>
      <c r="AE814" s="144">
        <v>9</v>
      </c>
      <c r="AF814" s="8">
        <v>0</v>
      </c>
      <c r="AG814" s="8">
        <v>7</v>
      </c>
      <c r="AH814" s="8">
        <v>1</v>
      </c>
      <c r="AI814" s="8">
        <v>1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0</v>
      </c>
      <c r="AP814" s="8">
        <v>0</v>
      </c>
      <c r="AQ814" s="145">
        <v>0</v>
      </c>
      <c r="AR814" s="10"/>
    </row>
    <row r="815" spans="1:44" x14ac:dyDescent="0.35">
      <c r="A815" s="171">
        <v>7</v>
      </c>
      <c r="B815" s="228">
        <v>0.5625</v>
      </c>
      <c r="C815" s="144">
        <v>7</v>
      </c>
      <c r="D815" s="247">
        <v>2</v>
      </c>
      <c r="E815" s="146">
        <v>4</v>
      </c>
      <c r="F815" s="146">
        <v>1</v>
      </c>
      <c r="G815" s="146">
        <v>0</v>
      </c>
      <c r="H815" s="146">
        <v>0</v>
      </c>
      <c r="I815" s="146">
        <v>0</v>
      </c>
      <c r="J815" s="146">
        <v>0</v>
      </c>
      <c r="K815" s="146">
        <v>0</v>
      </c>
      <c r="L815" s="146">
        <v>0</v>
      </c>
      <c r="M815" s="146">
        <v>0</v>
      </c>
      <c r="N815" s="146">
        <v>0</v>
      </c>
      <c r="O815" s="248">
        <v>0</v>
      </c>
      <c r="Q815" s="144">
        <v>6</v>
      </c>
      <c r="R815" s="247">
        <v>0</v>
      </c>
      <c r="S815" s="146">
        <v>5</v>
      </c>
      <c r="T815" s="146">
        <v>1</v>
      </c>
      <c r="U815" s="146">
        <v>0</v>
      </c>
      <c r="V815" s="146">
        <v>0</v>
      </c>
      <c r="W815" s="146">
        <v>0</v>
      </c>
      <c r="X815" s="146">
        <v>0</v>
      </c>
      <c r="Y815" s="146">
        <v>0</v>
      </c>
      <c r="Z815" s="146">
        <v>0</v>
      </c>
      <c r="AA815" s="146">
        <v>0</v>
      </c>
      <c r="AB815" s="146">
        <v>0</v>
      </c>
      <c r="AC815" s="248">
        <v>0</v>
      </c>
      <c r="AE815" s="144">
        <v>13</v>
      </c>
      <c r="AF815" s="8">
        <v>2</v>
      </c>
      <c r="AG815" s="8">
        <v>9</v>
      </c>
      <c r="AH815" s="8">
        <v>2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8">
        <v>0</v>
      </c>
      <c r="AO815" s="8">
        <v>0</v>
      </c>
      <c r="AP815" s="8">
        <v>0</v>
      </c>
      <c r="AQ815" s="145">
        <v>0</v>
      </c>
      <c r="AR815" s="10"/>
    </row>
    <row r="816" spans="1:44" x14ac:dyDescent="0.35">
      <c r="A816" s="171">
        <v>7</v>
      </c>
      <c r="B816" s="228">
        <v>0.57291700000000001</v>
      </c>
      <c r="C816" s="144">
        <v>1</v>
      </c>
      <c r="D816" s="247">
        <v>0</v>
      </c>
      <c r="E816" s="146">
        <v>0</v>
      </c>
      <c r="F816" s="146">
        <v>0</v>
      </c>
      <c r="G816" s="146">
        <v>1</v>
      </c>
      <c r="H816" s="146">
        <v>0</v>
      </c>
      <c r="I816" s="146">
        <v>0</v>
      </c>
      <c r="J816" s="146">
        <v>0</v>
      </c>
      <c r="K816" s="146">
        <v>0</v>
      </c>
      <c r="L816" s="146">
        <v>0</v>
      </c>
      <c r="M816" s="146">
        <v>0</v>
      </c>
      <c r="N816" s="146">
        <v>0</v>
      </c>
      <c r="O816" s="248">
        <v>0</v>
      </c>
      <c r="Q816" s="144">
        <v>0</v>
      </c>
      <c r="R816" s="247">
        <v>0</v>
      </c>
      <c r="S816" s="146">
        <v>0</v>
      </c>
      <c r="T816" s="146">
        <v>0</v>
      </c>
      <c r="U816" s="146">
        <v>0</v>
      </c>
      <c r="V816" s="146">
        <v>0</v>
      </c>
      <c r="W816" s="146">
        <v>0</v>
      </c>
      <c r="X816" s="146">
        <v>0</v>
      </c>
      <c r="Y816" s="146">
        <v>0</v>
      </c>
      <c r="Z816" s="146">
        <v>0</v>
      </c>
      <c r="AA816" s="146">
        <v>0</v>
      </c>
      <c r="AB816" s="146">
        <v>0</v>
      </c>
      <c r="AC816" s="248">
        <v>0</v>
      </c>
      <c r="AE816" s="144">
        <v>1</v>
      </c>
      <c r="AF816" s="8">
        <v>0</v>
      </c>
      <c r="AG816" s="8">
        <v>0</v>
      </c>
      <c r="AH816" s="8">
        <v>0</v>
      </c>
      <c r="AI816" s="8">
        <v>1</v>
      </c>
      <c r="AJ816" s="8">
        <v>0</v>
      </c>
      <c r="AK816" s="8">
        <v>0</v>
      </c>
      <c r="AL816" s="8">
        <v>0</v>
      </c>
      <c r="AM816" s="8">
        <v>0</v>
      </c>
      <c r="AN816" s="8">
        <v>0</v>
      </c>
      <c r="AO816" s="8">
        <v>0</v>
      </c>
      <c r="AP816" s="8">
        <v>0</v>
      </c>
      <c r="AQ816" s="145">
        <v>0</v>
      </c>
      <c r="AR816" s="10"/>
    </row>
    <row r="817" spans="1:44" x14ac:dyDescent="0.35">
      <c r="A817" s="171">
        <v>7</v>
      </c>
      <c r="B817" s="228">
        <v>0.58333299999999999</v>
      </c>
      <c r="C817" s="144">
        <v>6</v>
      </c>
      <c r="D817" s="247">
        <v>2</v>
      </c>
      <c r="E817" s="146">
        <v>3</v>
      </c>
      <c r="F817" s="146">
        <v>0</v>
      </c>
      <c r="G817" s="146">
        <v>1</v>
      </c>
      <c r="H817" s="146">
        <v>0</v>
      </c>
      <c r="I817" s="146">
        <v>0</v>
      </c>
      <c r="J817" s="146">
        <v>0</v>
      </c>
      <c r="K817" s="146">
        <v>0</v>
      </c>
      <c r="L817" s="146">
        <v>0</v>
      </c>
      <c r="M817" s="146">
        <v>0</v>
      </c>
      <c r="N817" s="146">
        <v>0</v>
      </c>
      <c r="O817" s="248">
        <v>0</v>
      </c>
      <c r="Q817" s="144">
        <v>8</v>
      </c>
      <c r="R817" s="247">
        <v>2</v>
      </c>
      <c r="S817" s="146">
        <v>5</v>
      </c>
      <c r="T817" s="146">
        <v>1</v>
      </c>
      <c r="U817" s="146">
        <v>0</v>
      </c>
      <c r="V817" s="146">
        <v>0</v>
      </c>
      <c r="W817" s="146">
        <v>0</v>
      </c>
      <c r="X817" s="146">
        <v>0</v>
      </c>
      <c r="Y817" s="146">
        <v>0</v>
      </c>
      <c r="Z817" s="146">
        <v>0</v>
      </c>
      <c r="AA817" s="146">
        <v>0</v>
      </c>
      <c r="AB817" s="146">
        <v>0</v>
      </c>
      <c r="AC817" s="248">
        <v>0</v>
      </c>
      <c r="AE817" s="144">
        <v>14</v>
      </c>
      <c r="AF817" s="8">
        <v>4</v>
      </c>
      <c r="AG817" s="8">
        <v>8</v>
      </c>
      <c r="AH817" s="8">
        <v>1</v>
      </c>
      <c r="AI817" s="8">
        <v>1</v>
      </c>
      <c r="AJ817" s="8">
        <v>0</v>
      </c>
      <c r="AK817" s="8">
        <v>0</v>
      </c>
      <c r="AL817" s="8">
        <v>0</v>
      </c>
      <c r="AM817" s="8">
        <v>0</v>
      </c>
      <c r="AN817" s="8">
        <v>0</v>
      </c>
      <c r="AO817" s="8">
        <v>0</v>
      </c>
      <c r="AP817" s="8">
        <v>0</v>
      </c>
      <c r="AQ817" s="145">
        <v>0</v>
      </c>
      <c r="AR817" s="10"/>
    </row>
    <row r="818" spans="1:44" x14ac:dyDescent="0.35">
      <c r="A818" s="171">
        <v>7</v>
      </c>
      <c r="B818" s="228">
        <v>0.59375</v>
      </c>
      <c r="C818" s="144">
        <v>4</v>
      </c>
      <c r="D818" s="247">
        <v>1</v>
      </c>
      <c r="E818" s="146">
        <v>3</v>
      </c>
      <c r="F818" s="146">
        <v>0</v>
      </c>
      <c r="G818" s="146">
        <v>0</v>
      </c>
      <c r="H818" s="146">
        <v>0</v>
      </c>
      <c r="I818" s="146">
        <v>0</v>
      </c>
      <c r="J818" s="146">
        <v>0</v>
      </c>
      <c r="K818" s="146">
        <v>0</v>
      </c>
      <c r="L818" s="146">
        <v>0</v>
      </c>
      <c r="M818" s="146">
        <v>0</v>
      </c>
      <c r="N818" s="146">
        <v>0</v>
      </c>
      <c r="O818" s="248">
        <v>0</v>
      </c>
      <c r="Q818" s="144">
        <v>5</v>
      </c>
      <c r="R818" s="247">
        <v>0</v>
      </c>
      <c r="S818" s="146">
        <v>4</v>
      </c>
      <c r="T818" s="146">
        <v>1</v>
      </c>
      <c r="U818" s="146">
        <v>0</v>
      </c>
      <c r="V818" s="146">
        <v>0</v>
      </c>
      <c r="W818" s="146">
        <v>0</v>
      </c>
      <c r="X818" s="146">
        <v>0</v>
      </c>
      <c r="Y818" s="146">
        <v>0</v>
      </c>
      <c r="Z818" s="146">
        <v>0</v>
      </c>
      <c r="AA818" s="146">
        <v>0</v>
      </c>
      <c r="AB818" s="146">
        <v>0</v>
      </c>
      <c r="AC818" s="248">
        <v>0</v>
      </c>
      <c r="AE818" s="144">
        <v>9</v>
      </c>
      <c r="AF818" s="8">
        <v>1</v>
      </c>
      <c r="AG818" s="8">
        <v>7</v>
      </c>
      <c r="AH818" s="8">
        <v>1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8">
        <v>0</v>
      </c>
      <c r="AO818" s="8">
        <v>0</v>
      </c>
      <c r="AP818" s="8">
        <v>0</v>
      </c>
      <c r="AQ818" s="145">
        <v>0</v>
      </c>
      <c r="AR818" s="10"/>
    </row>
    <row r="819" spans="1:44" x14ac:dyDescent="0.35">
      <c r="A819" s="171">
        <v>7</v>
      </c>
      <c r="B819" s="228">
        <v>0.60416700000000001</v>
      </c>
      <c r="C819" s="144">
        <v>4</v>
      </c>
      <c r="D819" s="247">
        <v>0</v>
      </c>
      <c r="E819" s="146">
        <v>3</v>
      </c>
      <c r="F819" s="146">
        <v>0</v>
      </c>
      <c r="G819" s="146">
        <v>1</v>
      </c>
      <c r="H819" s="146">
        <v>0</v>
      </c>
      <c r="I819" s="146">
        <v>0</v>
      </c>
      <c r="J819" s="146">
        <v>0</v>
      </c>
      <c r="K819" s="146">
        <v>0</v>
      </c>
      <c r="L819" s="146">
        <v>0</v>
      </c>
      <c r="M819" s="146">
        <v>0</v>
      </c>
      <c r="N819" s="146">
        <v>0</v>
      </c>
      <c r="O819" s="248">
        <v>0</v>
      </c>
      <c r="Q819" s="144">
        <v>2</v>
      </c>
      <c r="R819" s="247">
        <v>0</v>
      </c>
      <c r="S819" s="146">
        <v>2</v>
      </c>
      <c r="T819" s="146">
        <v>0</v>
      </c>
      <c r="U819" s="146">
        <v>0</v>
      </c>
      <c r="V819" s="146">
        <v>0</v>
      </c>
      <c r="W819" s="146">
        <v>0</v>
      </c>
      <c r="X819" s="146">
        <v>0</v>
      </c>
      <c r="Y819" s="146">
        <v>0</v>
      </c>
      <c r="Z819" s="146">
        <v>0</v>
      </c>
      <c r="AA819" s="146">
        <v>0</v>
      </c>
      <c r="AB819" s="146">
        <v>0</v>
      </c>
      <c r="AC819" s="248">
        <v>0</v>
      </c>
      <c r="AE819" s="144">
        <v>6</v>
      </c>
      <c r="AF819" s="8">
        <v>0</v>
      </c>
      <c r="AG819" s="8">
        <v>5</v>
      </c>
      <c r="AH819" s="8">
        <v>0</v>
      </c>
      <c r="AI819" s="8">
        <v>1</v>
      </c>
      <c r="AJ819" s="8">
        <v>0</v>
      </c>
      <c r="AK819" s="8">
        <v>0</v>
      </c>
      <c r="AL819" s="8">
        <v>0</v>
      </c>
      <c r="AM819" s="8">
        <v>0</v>
      </c>
      <c r="AN819" s="8">
        <v>0</v>
      </c>
      <c r="AO819" s="8">
        <v>0</v>
      </c>
      <c r="AP819" s="8">
        <v>0</v>
      </c>
      <c r="AQ819" s="145">
        <v>0</v>
      </c>
      <c r="AR819" s="10"/>
    </row>
    <row r="820" spans="1:44" x14ac:dyDescent="0.35">
      <c r="A820" s="171">
        <v>7</v>
      </c>
      <c r="B820" s="228">
        <v>0.61458299999999999</v>
      </c>
      <c r="C820" s="144">
        <v>5</v>
      </c>
      <c r="D820" s="247">
        <v>0</v>
      </c>
      <c r="E820" s="146">
        <v>3</v>
      </c>
      <c r="F820" s="146">
        <v>1</v>
      </c>
      <c r="G820" s="146">
        <v>1</v>
      </c>
      <c r="H820" s="146">
        <v>0</v>
      </c>
      <c r="I820" s="146">
        <v>0</v>
      </c>
      <c r="J820" s="146">
        <v>0</v>
      </c>
      <c r="K820" s="146">
        <v>0</v>
      </c>
      <c r="L820" s="146">
        <v>0</v>
      </c>
      <c r="M820" s="146">
        <v>0</v>
      </c>
      <c r="N820" s="146">
        <v>0</v>
      </c>
      <c r="O820" s="248">
        <v>0</v>
      </c>
      <c r="Q820" s="144">
        <v>6</v>
      </c>
      <c r="R820" s="247">
        <v>1</v>
      </c>
      <c r="S820" s="146">
        <v>5</v>
      </c>
      <c r="T820" s="146">
        <v>0</v>
      </c>
      <c r="U820" s="146">
        <v>0</v>
      </c>
      <c r="V820" s="146">
        <v>0</v>
      </c>
      <c r="W820" s="146">
        <v>0</v>
      </c>
      <c r="X820" s="146">
        <v>0</v>
      </c>
      <c r="Y820" s="146">
        <v>0</v>
      </c>
      <c r="Z820" s="146">
        <v>0</v>
      </c>
      <c r="AA820" s="146">
        <v>0</v>
      </c>
      <c r="AB820" s="146">
        <v>0</v>
      </c>
      <c r="AC820" s="248">
        <v>0</v>
      </c>
      <c r="AE820" s="144">
        <v>11</v>
      </c>
      <c r="AF820" s="8">
        <v>1</v>
      </c>
      <c r="AG820" s="8">
        <v>8</v>
      </c>
      <c r="AH820" s="8">
        <v>1</v>
      </c>
      <c r="AI820" s="8">
        <v>1</v>
      </c>
      <c r="AJ820" s="8">
        <v>0</v>
      </c>
      <c r="AK820" s="8">
        <v>0</v>
      </c>
      <c r="AL820" s="8">
        <v>0</v>
      </c>
      <c r="AM820" s="8">
        <v>0</v>
      </c>
      <c r="AN820" s="8">
        <v>0</v>
      </c>
      <c r="AO820" s="8">
        <v>0</v>
      </c>
      <c r="AP820" s="8">
        <v>0</v>
      </c>
      <c r="AQ820" s="145">
        <v>0</v>
      </c>
      <c r="AR820" s="10"/>
    </row>
    <row r="821" spans="1:44" x14ac:dyDescent="0.35">
      <c r="A821" s="171">
        <v>7</v>
      </c>
      <c r="B821" s="228">
        <v>0.625</v>
      </c>
      <c r="C821" s="144">
        <v>5</v>
      </c>
      <c r="D821" s="247">
        <v>1</v>
      </c>
      <c r="E821" s="146">
        <v>3</v>
      </c>
      <c r="F821" s="146">
        <v>0</v>
      </c>
      <c r="G821" s="146">
        <v>0</v>
      </c>
      <c r="H821" s="146">
        <v>0</v>
      </c>
      <c r="I821" s="146">
        <v>0</v>
      </c>
      <c r="J821" s="146">
        <v>0</v>
      </c>
      <c r="K821" s="146">
        <v>1</v>
      </c>
      <c r="L821" s="146">
        <v>0</v>
      </c>
      <c r="M821" s="146">
        <v>0</v>
      </c>
      <c r="N821" s="146">
        <v>0</v>
      </c>
      <c r="O821" s="248">
        <v>0</v>
      </c>
      <c r="Q821" s="144">
        <v>6</v>
      </c>
      <c r="R821" s="247">
        <v>0</v>
      </c>
      <c r="S821" s="146">
        <v>6</v>
      </c>
      <c r="T821" s="146">
        <v>0</v>
      </c>
      <c r="U821" s="146">
        <v>0</v>
      </c>
      <c r="V821" s="146">
        <v>0</v>
      </c>
      <c r="W821" s="146">
        <v>0</v>
      </c>
      <c r="X821" s="146">
        <v>0</v>
      </c>
      <c r="Y821" s="146">
        <v>0</v>
      </c>
      <c r="Z821" s="146">
        <v>0</v>
      </c>
      <c r="AA821" s="146">
        <v>0</v>
      </c>
      <c r="AB821" s="146">
        <v>0</v>
      </c>
      <c r="AC821" s="248">
        <v>0</v>
      </c>
      <c r="AE821" s="144">
        <v>11</v>
      </c>
      <c r="AF821" s="8">
        <v>1</v>
      </c>
      <c r="AG821" s="8">
        <v>9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1</v>
      </c>
      <c r="AN821" s="8">
        <v>0</v>
      </c>
      <c r="AO821" s="8">
        <v>0</v>
      </c>
      <c r="AP821" s="8">
        <v>0</v>
      </c>
      <c r="AQ821" s="145">
        <v>0</v>
      </c>
      <c r="AR821" s="10"/>
    </row>
    <row r="822" spans="1:44" x14ac:dyDescent="0.35">
      <c r="A822" s="171">
        <v>7</v>
      </c>
      <c r="B822" s="228">
        <v>0.63541700000000001</v>
      </c>
      <c r="C822" s="144">
        <v>0</v>
      </c>
      <c r="D822" s="247">
        <v>0</v>
      </c>
      <c r="E822" s="146">
        <v>0</v>
      </c>
      <c r="F822" s="146">
        <v>0</v>
      </c>
      <c r="G822" s="146">
        <v>0</v>
      </c>
      <c r="H822" s="146">
        <v>0</v>
      </c>
      <c r="I822" s="146">
        <v>0</v>
      </c>
      <c r="J822" s="146">
        <v>0</v>
      </c>
      <c r="K822" s="146">
        <v>0</v>
      </c>
      <c r="L822" s="146">
        <v>0</v>
      </c>
      <c r="M822" s="146">
        <v>0</v>
      </c>
      <c r="N822" s="146">
        <v>0</v>
      </c>
      <c r="O822" s="248">
        <v>0</v>
      </c>
      <c r="Q822" s="144">
        <v>2</v>
      </c>
      <c r="R822" s="247">
        <v>0</v>
      </c>
      <c r="S822" s="146">
        <v>2</v>
      </c>
      <c r="T822" s="146">
        <v>0</v>
      </c>
      <c r="U822" s="146">
        <v>0</v>
      </c>
      <c r="V822" s="146">
        <v>0</v>
      </c>
      <c r="W822" s="146">
        <v>0</v>
      </c>
      <c r="X822" s="146">
        <v>0</v>
      </c>
      <c r="Y822" s="146">
        <v>0</v>
      </c>
      <c r="Z822" s="146">
        <v>0</v>
      </c>
      <c r="AA822" s="146">
        <v>0</v>
      </c>
      <c r="AB822" s="146">
        <v>0</v>
      </c>
      <c r="AC822" s="248">
        <v>0</v>
      </c>
      <c r="AE822" s="144">
        <v>2</v>
      </c>
      <c r="AF822" s="8">
        <v>0</v>
      </c>
      <c r="AG822" s="8">
        <v>2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145">
        <v>0</v>
      </c>
      <c r="AR822" s="10"/>
    </row>
    <row r="823" spans="1:44" x14ac:dyDescent="0.35">
      <c r="A823" s="171">
        <v>7</v>
      </c>
      <c r="B823" s="228">
        <v>0.64583299999999999</v>
      </c>
      <c r="C823" s="144">
        <v>0</v>
      </c>
      <c r="D823" s="247">
        <v>0</v>
      </c>
      <c r="E823" s="146">
        <v>0</v>
      </c>
      <c r="F823" s="146">
        <v>0</v>
      </c>
      <c r="G823" s="146">
        <v>0</v>
      </c>
      <c r="H823" s="146">
        <v>0</v>
      </c>
      <c r="I823" s="146">
        <v>0</v>
      </c>
      <c r="J823" s="146">
        <v>0</v>
      </c>
      <c r="K823" s="146">
        <v>0</v>
      </c>
      <c r="L823" s="146">
        <v>0</v>
      </c>
      <c r="M823" s="146">
        <v>0</v>
      </c>
      <c r="N823" s="146">
        <v>0</v>
      </c>
      <c r="O823" s="248">
        <v>0</v>
      </c>
      <c r="Q823" s="144">
        <v>2</v>
      </c>
      <c r="R823" s="247">
        <v>0</v>
      </c>
      <c r="S823" s="146">
        <v>2</v>
      </c>
      <c r="T823" s="146">
        <v>0</v>
      </c>
      <c r="U823" s="146">
        <v>0</v>
      </c>
      <c r="V823" s="146">
        <v>0</v>
      </c>
      <c r="W823" s="146">
        <v>0</v>
      </c>
      <c r="X823" s="146">
        <v>0</v>
      </c>
      <c r="Y823" s="146">
        <v>0</v>
      </c>
      <c r="Z823" s="146">
        <v>0</v>
      </c>
      <c r="AA823" s="146">
        <v>0</v>
      </c>
      <c r="AB823" s="146">
        <v>0</v>
      </c>
      <c r="AC823" s="248">
        <v>0</v>
      </c>
      <c r="AE823" s="144">
        <v>2</v>
      </c>
      <c r="AF823" s="8">
        <v>0</v>
      </c>
      <c r="AG823" s="8">
        <v>2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8">
        <v>0</v>
      </c>
      <c r="AO823" s="8">
        <v>0</v>
      </c>
      <c r="AP823" s="8">
        <v>0</v>
      </c>
      <c r="AQ823" s="145">
        <v>0</v>
      </c>
      <c r="AR823" s="10"/>
    </row>
    <row r="824" spans="1:44" x14ac:dyDescent="0.35">
      <c r="A824" s="171">
        <v>7</v>
      </c>
      <c r="B824" s="228">
        <v>0.65625</v>
      </c>
      <c r="C824" s="144">
        <v>1</v>
      </c>
      <c r="D824" s="247">
        <v>0</v>
      </c>
      <c r="E824" s="146">
        <v>0</v>
      </c>
      <c r="F824" s="146">
        <v>1</v>
      </c>
      <c r="G824" s="146">
        <v>0</v>
      </c>
      <c r="H824" s="146">
        <v>0</v>
      </c>
      <c r="I824" s="146">
        <v>0</v>
      </c>
      <c r="J824" s="146">
        <v>0</v>
      </c>
      <c r="K824" s="146">
        <v>0</v>
      </c>
      <c r="L824" s="146">
        <v>0</v>
      </c>
      <c r="M824" s="146">
        <v>0</v>
      </c>
      <c r="N824" s="146">
        <v>0</v>
      </c>
      <c r="O824" s="248">
        <v>0</v>
      </c>
      <c r="Q824" s="144">
        <v>2</v>
      </c>
      <c r="R824" s="247">
        <v>0</v>
      </c>
      <c r="S824" s="146">
        <v>2</v>
      </c>
      <c r="T824" s="146">
        <v>0</v>
      </c>
      <c r="U824" s="146">
        <v>0</v>
      </c>
      <c r="V824" s="146">
        <v>0</v>
      </c>
      <c r="W824" s="146">
        <v>0</v>
      </c>
      <c r="X824" s="146">
        <v>0</v>
      </c>
      <c r="Y824" s="146">
        <v>0</v>
      </c>
      <c r="Z824" s="146">
        <v>0</v>
      </c>
      <c r="AA824" s="146">
        <v>0</v>
      </c>
      <c r="AB824" s="146">
        <v>0</v>
      </c>
      <c r="AC824" s="248">
        <v>0</v>
      </c>
      <c r="AE824" s="144">
        <v>3</v>
      </c>
      <c r="AF824" s="8">
        <v>0</v>
      </c>
      <c r="AG824" s="8">
        <v>2</v>
      </c>
      <c r="AH824" s="8">
        <v>1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8">
        <v>0</v>
      </c>
      <c r="AO824" s="8">
        <v>0</v>
      </c>
      <c r="AP824" s="8">
        <v>0</v>
      </c>
      <c r="AQ824" s="145">
        <v>0</v>
      </c>
      <c r="AR824" s="10"/>
    </row>
    <row r="825" spans="1:44" x14ac:dyDescent="0.35">
      <c r="A825" s="171">
        <v>7</v>
      </c>
      <c r="B825" s="228">
        <v>0.66666700000000001</v>
      </c>
      <c r="C825" s="144">
        <v>6</v>
      </c>
      <c r="D825" s="247">
        <v>0</v>
      </c>
      <c r="E825" s="146">
        <v>3</v>
      </c>
      <c r="F825" s="146">
        <v>1</v>
      </c>
      <c r="G825" s="146">
        <v>2</v>
      </c>
      <c r="H825" s="146">
        <v>0</v>
      </c>
      <c r="I825" s="146">
        <v>0</v>
      </c>
      <c r="J825" s="146">
        <v>0</v>
      </c>
      <c r="K825" s="146">
        <v>0</v>
      </c>
      <c r="L825" s="146">
        <v>0</v>
      </c>
      <c r="M825" s="146">
        <v>0</v>
      </c>
      <c r="N825" s="146">
        <v>0</v>
      </c>
      <c r="O825" s="248">
        <v>0</v>
      </c>
      <c r="Q825" s="144">
        <v>2</v>
      </c>
      <c r="R825" s="247">
        <v>0</v>
      </c>
      <c r="S825" s="146">
        <v>2</v>
      </c>
      <c r="T825" s="146">
        <v>0</v>
      </c>
      <c r="U825" s="146">
        <v>0</v>
      </c>
      <c r="V825" s="146">
        <v>0</v>
      </c>
      <c r="W825" s="146">
        <v>0</v>
      </c>
      <c r="X825" s="146">
        <v>0</v>
      </c>
      <c r="Y825" s="146">
        <v>0</v>
      </c>
      <c r="Z825" s="146">
        <v>0</v>
      </c>
      <c r="AA825" s="146">
        <v>0</v>
      </c>
      <c r="AB825" s="146">
        <v>0</v>
      </c>
      <c r="AC825" s="248">
        <v>0</v>
      </c>
      <c r="AE825" s="144">
        <v>8</v>
      </c>
      <c r="AF825" s="8">
        <v>0</v>
      </c>
      <c r="AG825" s="8">
        <v>5</v>
      </c>
      <c r="AH825" s="8">
        <v>1</v>
      </c>
      <c r="AI825" s="8">
        <v>2</v>
      </c>
      <c r="AJ825" s="8">
        <v>0</v>
      </c>
      <c r="AK825" s="8">
        <v>0</v>
      </c>
      <c r="AL825" s="8">
        <v>0</v>
      </c>
      <c r="AM825" s="8">
        <v>0</v>
      </c>
      <c r="AN825" s="8">
        <v>0</v>
      </c>
      <c r="AO825" s="8">
        <v>0</v>
      </c>
      <c r="AP825" s="8">
        <v>0</v>
      </c>
      <c r="AQ825" s="145">
        <v>0</v>
      </c>
      <c r="AR825" s="10"/>
    </row>
    <row r="826" spans="1:44" x14ac:dyDescent="0.35">
      <c r="A826" s="171">
        <v>7</v>
      </c>
      <c r="B826" s="228">
        <v>0.67708299999999999</v>
      </c>
      <c r="C826" s="144">
        <v>5</v>
      </c>
      <c r="D826" s="247">
        <v>0</v>
      </c>
      <c r="E826" s="146">
        <v>4</v>
      </c>
      <c r="F826" s="146">
        <v>0</v>
      </c>
      <c r="G826" s="146">
        <v>1</v>
      </c>
      <c r="H826" s="146">
        <v>0</v>
      </c>
      <c r="I826" s="146">
        <v>0</v>
      </c>
      <c r="J826" s="146">
        <v>0</v>
      </c>
      <c r="K826" s="146">
        <v>0</v>
      </c>
      <c r="L826" s="146">
        <v>0</v>
      </c>
      <c r="M826" s="146">
        <v>0</v>
      </c>
      <c r="N826" s="146">
        <v>0</v>
      </c>
      <c r="O826" s="248">
        <v>0</v>
      </c>
      <c r="Q826" s="144">
        <v>1</v>
      </c>
      <c r="R826" s="247">
        <v>0</v>
      </c>
      <c r="S826" s="146">
        <v>1</v>
      </c>
      <c r="T826" s="146">
        <v>0</v>
      </c>
      <c r="U826" s="146">
        <v>0</v>
      </c>
      <c r="V826" s="146">
        <v>0</v>
      </c>
      <c r="W826" s="146">
        <v>0</v>
      </c>
      <c r="X826" s="146">
        <v>0</v>
      </c>
      <c r="Y826" s="146">
        <v>0</v>
      </c>
      <c r="Z826" s="146">
        <v>0</v>
      </c>
      <c r="AA826" s="146">
        <v>0</v>
      </c>
      <c r="AB826" s="146">
        <v>0</v>
      </c>
      <c r="AC826" s="248">
        <v>0</v>
      </c>
      <c r="AE826" s="144">
        <v>6</v>
      </c>
      <c r="AF826" s="8">
        <v>0</v>
      </c>
      <c r="AG826" s="8">
        <v>5</v>
      </c>
      <c r="AH826" s="8">
        <v>0</v>
      </c>
      <c r="AI826" s="8">
        <v>1</v>
      </c>
      <c r="AJ826" s="8">
        <v>0</v>
      </c>
      <c r="AK826" s="8">
        <v>0</v>
      </c>
      <c r="AL826" s="8">
        <v>0</v>
      </c>
      <c r="AM826" s="8">
        <v>0</v>
      </c>
      <c r="AN826" s="8">
        <v>0</v>
      </c>
      <c r="AO826" s="8">
        <v>0</v>
      </c>
      <c r="AP826" s="8">
        <v>0</v>
      </c>
      <c r="AQ826" s="145">
        <v>0</v>
      </c>
      <c r="AR826" s="10"/>
    </row>
    <row r="827" spans="1:44" x14ac:dyDescent="0.35">
      <c r="A827" s="171">
        <v>7</v>
      </c>
      <c r="B827" s="228">
        <v>0.6875</v>
      </c>
      <c r="C827" s="144">
        <v>1</v>
      </c>
      <c r="D827" s="247">
        <v>0</v>
      </c>
      <c r="E827" s="146">
        <v>1</v>
      </c>
      <c r="F827" s="146">
        <v>0</v>
      </c>
      <c r="G827" s="146">
        <v>0</v>
      </c>
      <c r="H827" s="146">
        <v>0</v>
      </c>
      <c r="I827" s="146">
        <v>0</v>
      </c>
      <c r="J827" s="146">
        <v>0</v>
      </c>
      <c r="K827" s="146">
        <v>0</v>
      </c>
      <c r="L827" s="146">
        <v>0</v>
      </c>
      <c r="M827" s="146">
        <v>0</v>
      </c>
      <c r="N827" s="146">
        <v>0</v>
      </c>
      <c r="O827" s="248">
        <v>0</v>
      </c>
      <c r="Q827" s="144">
        <v>2</v>
      </c>
      <c r="R827" s="247">
        <v>0</v>
      </c>
      <c r="S827" s="146">
        <v>2</v>
      </c>
      <c r="T827" s="146">
        <v>0</v>
      </c>
      <c r="U827" s="146">
        <v>0</v>
      </c>
      <c r="V827" s="146">
        <v>0</v>
      </c>
      <c r="W827" s="146">
        <v>0</v>
      </c>
      <c r="X827" s="146">
        <v>0</v>
      </c>
      <c r="Y827" s="146">
        <v>0</v>
      </c>
      <c r="Z827" s="146">
        <v>0</v>
      </c>
      <c r="AA827" s="146">
        <v>0</v>
      </c>
      <c r="AB827" s="146">
        <v>0</v>
      </c>
      <c r="AC827" s="248">
        <v>0</v>
      </c>
      <c r="AE827" s="144">
        <v>3</v>
      </c>
      <c r="AF827" s="8">
        <v>0</v>
      </c>
      <c r="AG827" s="8">
        <v>3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8">
        <v>0</v>
      </c>
      <c r="AO827" s="8">
        <v>0</v>
      </c>
      <c r="AP827" s="8">
        <v>0</v>
      </c>
      <c r="AQ827" s="145">
        <v>0</v>
      </c>
      <c r="AR827" s="10"/>
    </row>
    <row r="828" spans="1:44" x14ac:dyDescent="0.35">
      <c r="A828" s="171">
        <v>7</v>
      </c>
      <c r="B828" s="228">
        <v>0.69791700000000001</v>
      </c>
      <c r="C828" s="144">
        <v>5</v>
      </c>
      <c r="D828" s="247">
        <v>1</v>
      </c>
      <c r="E828" s="146">
        <v>3</v>
      </c>
      <c r="F828" s="146">
        <v>0</v>
      </c>
      <c r="G828" s="146">
        <v>1</v>
      </c>
      <c r="H828" s="146">
        <v>0</v>
      </c>
      <c r="I828" s="146">
        <v>0</v>
      </c>
      <c r="J828" s="146">
        <v>0</v>
      </c>
      <c r="K828" s="146">
        <v>0</v>
      </c>
      <c r="L828" s="146">
        <v>0</v>
      </c>
      <c r="M828" s="146">
        <v>0</v>
      </c>
      <c r="N828" s="146">
        <v>0</v>
      </c>
      <c r="O828" s="248">
        <v>0</v>
      </c>
      <c r="Q828" s="144">
        <v>2</v>
      </c>
      <c r="R828" s="247">
        <v>0</v>
      </c>
      <c r="S828" s="146">
        <v>2</v>
      </c>
      <c r="T828" s="146">
        <v>0</v>
      </c>
      <c r="U828" s="146">
        <v>0</v>
      </c>
      <c r="V828" s="146">
        <v>0</v>
      </c>
      <c r="W828" s="146">
        <v>0</v>
      </c>
      <c r="X828" s="146">
        <v>0</v>
      </c>
      <c r="Y828" s="146">
        <v>0</v>
      </c>
      <c r="Z828" s="146">
        <v>0</v>
      </c>
      <c r="AA828" s="146">
        <v>0</v>
      </c>
      <c r="AB828" s="146">
        <v>0</v>
      </c>
      <c r="AC828" s="248">
        <v>0</v>
      </c>
      <c r="AE828" s="144">
        <v>7</v>
      </c>
      <c r="AF828" s="8">
        <v>1</v>
      </c>
      <c r="AG828" s="8">
        <v>5</v>
      </c>
      <c r="AH828" s="8">
        <v>0</v>
      </c>
      <c r="AI828" s="8">
        <v>1</v>
      </c>
      <c r="AJ828" s="8">
        <v>0</v>
      </c>
      <c r="AK828" s="8">
        <v>0</v>
      </c>
      <c r="AL828" s="8">
        <v>0</v>
      </c>
      <c r="AM828" s="8">
        <v>0</v>
      </c>
      <c r="AN828" s="8">
        <v>0</v>
      </c>
      <c r="AO828" s="8">
        <v>0</v>
      </c>
      <c r="AP828" s="8">
        <v>0</v>
      </c>
      <c r="AQ828" s="145">
        <v>0</v>
      </c>
      <c r="AR828" s="10"/>
    </row>
    <row r="829" spans="1:44" x14ac:dyDescent="0.35">
      <c r="A829" s="171">
        <v>7</v>
      </c>
      <c r="B829" s="228">
        <v>0.70833299999999999</v>
      </c>
      <c r="C829" s="144">
        <v>3</v>
      </c>
      <c r="D829" s="247">
        <v>0</v>
      </c>
      <c r="E829" s="146">
        <v>3</v>
      </c>
      <c r="F829" s="146">
        <v>0</v>
      </c>
      <c r="G829" s="146">
        <v>0</v>
      </c>
      <c r="H829" s="146">
        <v>0</v>
      </c>
      <c r="I829" s="146">
        <v>0</v>
      </c>
      <c r="J829" s="146">
        <v>0</v>
      </c>
      <c r="K829" s="146">
        <v>0</v>
      </c>
      <c r="L829" s="146">
        <v>0</v>
      </c>
      <c r="M829" s="146">
        <v>0</v>
      </c>
      <c r="N829" s="146">
        <v>0</v>
      </c>
      <c r="O829" s="248">
        <v>0</v>
      </c>
      <c r="Q829" s="144">
        <v>1</v>
      </c>
      <c r="R829" s="247">
        <v>0</v>
      </c>
      <c r="S829" s="146">
        <v>1</v>
      </c>
      <c r="T829" s="146">
        <v>0</v>
      </c>
      <c r="U829" s="146">
        <v>0</v>
      </c>
      <c r="V829" s="146">
        <v>0</v>
      </c>
      <c r="W829" s="146">
        <v>0</v>
      </c>
      <c r="X829" s="146">
        <v>0</v>
      </c>
      <c r="Y829" s="146">
        <v>0</v>
      </c>
      <c r="Z829" s="146">
        <v>0</v>
      </c>
      <c r="AA829" s="146">
        <v>0</v>
      </c>
      <c r="AB829" s="146">
        <v>0</v>
      </c>
      <c r="AC829" s="248">
        <v>0</v>
      </c>
      <c r="AE829" s="144">
        <v>4</v>
      </c>
      <c r="AF829" s="8">
        <v>0</v>
      </c>
      <c r="AG829" s="8">
        <v>4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</v>
      </c>
      <c r="AQ829" s="145">
        <v>0</v>
      </c>
      <c r="AR829" s="10"/>
    </row>
    <row r="830" spans="1:44" x14ac:dyDescent="0.35">
      <c r="A830" s="171">
        <v>7</v>
      </c>
      <c r="B830" s="228">
        <v>0.71875</v>
      </c>
      <c r="C830" s="144">
        <v>3</v>
      </c>
      <c r="D830" s="247">
        <v>0</v>
      </c>
      <c r="E830" s="146">
        <v>3</v>
      </c>
      <c r="F830" s="146">
        <v>0</v>
      </c>
      <c r="G830" s="146">
        <v>0</v>
      </c>
      <c r="H830" s="146">
        <v>0</v>
      </c>
      <c r="I830" s="146">
        <v>0</v>
      </c>
      <c r="J830" s="146">
        <v>0</v>
      </c>
      <c r="K830" s="146">
        <v>0</v>
      </c>
      <c r="L830" s="146">
        <v>0</v>
      </c>
      <c r="M830" s="146">
        <v>0</v>
      </c>
      <c r="N830" s="146">
        <v>0</v>
      </c>
      <c r="O830" s="248">
        <v>0</v>
      </c>
      <c r="Q830" s="144">
        <v>1</v>
      </c>
      <c r="R830" s="247">
        <v>0</v>
      </c>
      <c r="S830" s="146">
        <v>1</v>
      </c>
      <c r="T830" s="146">
        <v>0</v>
      </c>
      <c r="U830" s="146">
        <v>0</v>
      </c>
      <c r="V830" s="146">
        <v>0</v>
      </c>
      <c r="W830" s="146">
        <v>0</v>
      </c>
      <c r="X830" s="146">
        <v>0</v>
      </c>
      <c r="Y830" s="146">
        <v>0</v>
      </c>
      <c r="Z830" s="146">
        <v>0</v>
      </c>
      <c r="AA830" s="146">
        <v>0</v>
      </c>
      <c r="AB830" s="146">
        <v>0</v>
      </c>
      <c r="AC830" s="248">
        <v>0</v>
      </c>
      <c r="AE830" s="144">
        <v>4</v>
      </c>
      <c r="AF830" s="8">
        <v>0</v>
      </c>
      <c r="AG830" s="8">
        <v>4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8">
        <v>0</v>
      </c>
      <c r="AO830" s="8">
        <v>0</v>
      </c>
      <c r="AP830" s="8">
        <v>0</v>
      </c>
      <c r="AQ830" s="145">
        <v>0</v>
      </c>
      <c r="AR830" s="10"/>
    </row>
    <row r="831" spans="1:44" x14ac:dyDescent="0.35">
      <c r="A831" s="171">
        <v>7</v>
      </c>
      <c r="B831" s="228">
        <v>0.72916700000000001</v>
      </c>
      <c r="C831" s="144">
        <v>4</v>
      </c>
      <c r="D831" s="247">
        <v>1</v>
      </c>
      <c r="E831" s="146">
        <v>2</v>
      </c>
      <c r="F831" s="146">
        <v>0</v>
      </c>
      <c r="G831" s="146">
        <v>1</v>
      </c>
      <c r="H831" s="146">
        <v>0</v>
      </c>
      <c r="I831" s="146">
        <v>0</v>
      </c>
      <c r="J831" s="146">
        <v>0</v>
      </c>
      <c r="K831" s="146">
        <v>0</v>
      </c>
      <c r="L831" s="146">
        <v>0</v>
      </c>
      <c r="M831" s="146">
        <v>0</v>
      </c>
      <c r="N831" s="146">
        <v>0</v>
      </c>
      <c r="O831" s="248">
        <v>0</v>
      </c>
      <c r="Q831" s="144">
        <v>2</v>
      </c>
      <c r="R831" s="247">
        <v>0</v>
      </c>
      <c r="S831" s="146">
        <v>2</v>
      </c>
      <c r="T831" s="146">
        <v>0</v>
      </c>
      <c r="U831" s="146">
        <v>0</v>
      </c>
      <c r="V831" s="146">
        <v>0</v>
      </c>
      <c r="W831" s="146">
        <v>0</v>
      </c>
      <c r="X831" s="146">
        <v>0</v>
      </c>
      <c r="Y831" s="146">
        <v>0</v>
      </c>
      <c r="Z831" s="146">
        <v>0</v>
      </c>
      <c r="AA831" s="146">
        <v>0</v>
      </c>
      <c r="AB831" s="146">
        <v>0</v>
      </c>
      <c r="AC831" s="248">
        <v>0</v>
      </c>
      <c r="AE831" s="144">
        <v>6</v>
      </c>
      <c r="AF831" s="8">
        <v>1</v>
      </c>
      <c r="AG831" s="8">
        <v>4</v>
      </c>
      <c r="AH831" s="8">
        <v>0</v>
      </c>
      <c r="AI831" s="8">
        <v>1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145">
        <v>0</v>
      </c>
      <c r="AR831" s="10"/>
    </row>
    <row r="832" spans="1:44" x14ac:dyDescent="0.35">
      <c r="A832" s="171">
        <v>7</v>
      </c>
      <c r="B832" s="228">
        <v>0.73958299999999999</v>
      </c>
      <c r="C832" s="144">
        <v>1</v>
      </c>
      <c r="D832" s="247">
        <v>0</v>
      </c>
      <c r="E832" s="146">
        <v>1</v>
      </c>
      <c r="F832" s="146">
        <v>0</v>
      </c>
      <c r="G832" s="146">
        <v>0</v>
      </c>
      <c r="H832" s="146">
        <v>0</v>
      </c>
      <c r="I832" s="146">
        <v>0</v>
      </c>
      <c r="J832" s="146">
        <v>0</v>
      </c>
      <c r="K832" s="146">
        <v>0</v>
      </c>
      <c r="L832" s="146">
        <v>0</v>
      </c>
      <c r="M832" s="146">
        <v>0</v>
      </c>
      <c r="N832" s="146">
        <v>0</v>
      </c>
      <c r="O832" s="248">
        <v>0</v>
      </c>
      <c r="Q832" s="144">
        <v>1</v>
      </c>
      <c r="R832" s="247">
        <v>0</v>
      </c>
      <c r="S832" s="146">
        <v>1</v>
      </c>
      <c r="T832" s="146">
        <v>0</v>
      </c>
      <c r="U832" s="146">
        <v>0</v>
      </c>
      <c r="V832" s="146">
        <v>0</v>
      </c>
      <c r="W832" s="146">
        <v>0</v>
      </c>
      <c r="X832" s="146">
        <v>0</v>
      </c>
      <c r="Y832" s="146">
        <v>0</v>
      </c>
      <c r="Z832" s="146">
        <v>0</v>
      </c>
      <c r="AA832" s="146">
        <v>0</v>
      </c>
      <c r="AB832" s="146">
        <v>0</v>
      </c>
      <c r="AC832" s="248">
        <v>0</v>
      </c>
      <c r="AE832" s="144">
        <v>2</v>
      </c>
      <c r="AF832" s="8">
        <v>0</v>
      </c>
      <c r="AG832" s="8">
        <v>2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0</v>
      </c>
      <c r="AP832" s="8">
        <v>0</v>
      </c>
      <c r="AQ832" s="145">
        <v>0</v>
      </c>
      <c r="AR832" s="10"/>
    </row>
    <row r="833" spans="1:44" x14ac:dyDescent="0.35">
      <c r="A833" s="171">
        <v>7</v>
      </c>
      <c r="B833" s="228">
        <v>0.75</v>
      </c>
      <c r="C833" s="144">
        <v>3</v>
      </c>
      <c r="D833" s="247">
        <v>0</v>
      </c>
      <c r="E833" s="146">
        <v>2</v>
      </c>
      <c r="F833" s="146">
        <v>0</v>
      </c>
      <c r="G833" s="146">
        <v>1</v>
      </c>
      <c r="H833" s="146">
        <v>0</v>
      </c>
      <c r="I833" s="146">
        <v>0</v>
      </c>
      <c r="J833" s="146">
        <v>0</v>
      </c>
      <c r="K833" s="146">
        <v>0</v>
      </c>
      <c r="L833" s="146">
        <v>0</v>
      </c>
      <c r="M833" s="146">
        <v>0</v>
      </c>
      <c r="N833" s="146">
        <v>0</v>
      </c>
      <c r="O833" s="248">
        <v>0</v>
      </c>
      <c r="Q833" s="144">
        <v>1</v>
      </c>
      <c r="R833" s="247">
        <v>0</v>
      </c>
      <c r="S833" s="146">
        <v>0</v>
      </c>
      <c r="T833" s="146">
        <v>0</v>
      </c>
      <c r="U833" s="146">
        <v>1</v>
      </c>
      <c r="V833" s="146">
        <v>0</v>
      </c>
      <c r="W833" s="146">
        <v>0</v>
      </c>
      <c r="X833" s="146">
        <v>0</v>
      </c>
      <c r="Y833" s="146">
        <v>0</v>
      </c>
      <c r="Z833" s="146">
        <v>0</v>
      </c>
      <c r="AA833" s="146">
        <v>0</v>
      </c>
      <c r="AB833" s="146">
        <v>0</v>
      </c>
      <c r="AC833" s="248">
        <v>0</v>
      </c>
      <c r="AE833" s="144">
        <v>4</v>
      </c>
      <c r="AF833" s="146">
        <v>0</v>
      </c>
      <c r="AG833" s="8">
        <v>2</v>
      </c>
      <c r="AH833" s="8">
        <v>0</v>
      </c>
      <c r="AI833" s="8">
        <v>2</v>
      </c>
      <c r="AJ833" s="8">
        <v>0</v>
      </c>
      <c r="AK833" s="8">
        <v>0</v>
      </c>
      <c r="AL833" s="8">
        <v>0</v>
      </c>
      <c r="AM833" s="8">
        <v>0</v>
      </c>
      <c r="AN833" s="8">
        <v>0</v>
      </c>
      <c r="AO833" s="8">
        <v>0</v>
      </c>
      <c r="AP833" s="8">
        <v>0</v>
      </c>
      <c r="AQ833" s="145">
        <v>0</v>
      </c>
      <c r="AR833" s="10"/>
    </row>
    <row r="834" spans="1:44" x14ac:dyDescent="0.35">
      <c r="A834" s="171">
        <v>7</v>
      </c>
      <c r="B834" s="228">
        <v>0.76041700000000001</v>
      </c>
      <c r="C834" s="144">
        <v>2</v>
      </c>
      <c r="D834" s="247">
        <v>0</v>
      </c>
      <c r="E834" s="146">
        <v>1</v>
      </c>
      <c r="F834" s="146">
        <v>0</v>
      </c>
      <c r="G834" s="146">
        <v>1</v>
      </c>
      <c r="H834" s="146">
        <v>0</v>
      </c>
      <c r="I834" s="146">
        <v>0</v>
      </c>
      <c r="J834" s="146">
        <v>0</v>
      </c>
      <c r="K834" s="146">
        <v>0</v>
      </c>
      <c r="L834" s="146">
        <v>0</v>
      </c>
      <c r="M834" s="146">
        <v>0</v>
      </c>
      <c r="N834" s="146">
        <v>0</v>
      </c>
      <c r="O834" s="248">
        <v>0</v>
      </c>
      <c r="Q834" s="144">
        <v>2</v>
      </c>
      <c r="R834" s="247">
        <v>0</v>
      </c>
      <c r="S834" s="146">
        <v>2</v>
      </c>
      <c r="T834" s="146">
        <v>0</v>
      </c>
      <c r="U834" s="146">
        <v>0</v>
      </c>
      <c r="V834" s="146">
        <v>0</v>
      </c>
      <c r="W834" s="146">
        <v>0</v>
      </c>
      <c r="X834" s="146">
        <v>0</v>
      </c>
      <c r="Y834" s="146">
        <v>0</v>
      </c>
      <c r="Z834" s="146">
        <v>0</v>
      </c>
      <c r="AA834" s="146">
        <v>0</v>
      </c>
      <c r="AB834" s="146">
        <v>0</v>
      </c>
      <c r="AC834" s="248">
        <v>0</v>
      </c>
      <c r="AE834" s="144">
        <v>4</v>
      </c>
      <c r="AF834" s="8">
        <v>0</v>
      </c>
      <c r="AG834" s="8">
        <v>3</v>
      </c>
      <c r="AH834" s="8">
        <v>0</v>
      </c>
      <c r="AI834" s="8">
        <v>1</v>
      </c>
      <c r="AJ834" s="8">
        <v>0</v>
      </c>
      <c r="AK834" s="8">
        <v>0</v>
      </c>
      <c r="AL834" s="8">
        <v>0</v>
      </c>
      <c r="AM834" s="8">
        <v>0</v>
      </c>
      <c r="AN834" s="8">
        <v>0</v>
      </c>
      <c r="AO834" s="8">
        <v>0</v>
      </c>
      <c r="AP834" s="8">
        <v>0</v>
      </c>
      <c r="AQ834" s="145">
        <v>0</v>
      </c>
      <c r="AR834" s="10"/>
    </row>
    <row r="835" spans="1:44" x14ac:dyDescent="0.35">
      <c r="A835" s="171">
        <v>7</v>
      </c>
      <c r="B835" s="228">
        <v>0.77083299999999999</v>
      </c>
      <c r="C835" s="144">
        <v>1</v>
      </c>
      <c r="D835" s="247">
        <v>0</v>
      </c>
      <c r="E835" s="146">
        <v>1</v>
      </c>
      <c r="F835" s="146">
        <v>0</v>
      </c>
      <c r="G835" s="146">
        <v>0</v>
      </c>
      <c r="H835" s="146">
        <v>0</v>
      </c>
      <c r="I835" s="146">
        <v>0</v>
      </c>
      <c r="J835" s="146">
        <v>0</v>
      </c>
      <c r="K835" s="146">
        <v>0</v>
      </c>
      <c r="L835" s="146">
        <v>0</v>
      </c>
      <c r="M835" s="146">
        <v>0</v>
      </c>
      <c r="N835" s="146">
        <v>0</v>
      </c>
      <c r="O835" s="248">
        <v>0</v>
      </c>
      <c r="Q835" s="144">
        <v>1</v>
      </c>
      <c r="R835" s="247">
        <v>0</v>
      </c>
      <c r="S835" s="146">
        <v>1</v>
      </c>
      <c r="T835" s="146">
        <v>0</v>
      </c>
      <c r="U835" s="146">
        <v>0</v>
      </c>
      <c r="V835" s="146">
        <v>0</v>
      </c>
      <c r="W835" s="146">
        <v>0</v>
      </c>
      <c r="X835" s="146">
        <v>0</v>
      </c>
      <c r="Y835" s="146">
        <v>0</v>
      </c>
      <c r="Z835" s="146">
        <v>0</v>
      </c>
      <c r="AA835" s="146">
        <v>0</v>
      </c>
      <c r="AB835" s="146">
        <v>0</v>
      </c>
      <c r="AC835" s="248">
        <v>0</v>
      </c>
      <c r="AE835" s="144">
        <v>2</v>
      </c>
      <c r="AF835" s="8">
        <v>0</v>
      </c>
      <c r="AG835" s="8">
        <v>2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0</v>
      </c>
      <c r="AP835" s="8">
        <v>0</v>
      </c>
      <c r="AQ835" s="145">
        <v>0</v>
      </c>
      <c r="AR835" s="10"/>
    </row>
    <row r="836" spans="1:44" x14ac:dyDescent="0.35">
      <c r="A836" s="171">
        <v>7</v>
      </c>
      <c r="B836" s="228">
        <v>0.78125</v>
      </c>
      <c r="C836" s="144">
        <v>0</v>
      </c>
      <c r="D836" s="247">
        <v>0</v>
      </c>
      <c r="E836" s="146">
        <v>0</v>
      </c>
      <c r="F836" s="146">
        <v>0</v>
      </c>
      <c r="G836" s="146">
        <v>0</v>
      </c>
      <c r="H836" s="146">
        <v>0</v>
      </c>
      <c r="I836" s="146">
        <v>0</v>
      </c>
      <c r="J836" s="146">
        <v>0</v>
      </c>
      <c r="K836" s="146">
        <v>0</v>
      </c>
      <c r="L836" s="146">
        <v>0</v>
      </c>
      <c r="M836" s="146">
        <v>0</v>
      </c>
      <c r="N836" s="146">
        <v>0</v>
      </c>
      <c r="O836" s="248">
        <v>0</v>
      </c>
      <c r="Q836" s="144">
        <v>0</v>
      </c>
      <c r="R836" s="247">
        <v>0</v>
      </c>
      <c r="S836" s="146">
        <v>0</v>
      </c>
      <c r="T836" s="146">
        <v>0</v>
      </c>
      <c r="U836" s="146">
        <v>0</v>
      </c>
      <c r="V836" s="146">
        <v>0</v>
      </c>
      <c r="W836" s="146">
        <v>0</v>
      </c>
      <c r="X836" s="146">
        <v>0</v>
      </c>
      <c r="Y836" s="146">
        <v>0</v>
      </c>
      <c r="Z836" s="146">
        <v>0</v>
      </c>
      <c r="AA836" s="146">
        <v>0</v>
      </c>
      <c r="AB836" s="146">
        <v>0</v>
      </c>
      <c r="AC836" s="248">
        <v>0</v>
      </c>
      <c r="AE836" s="144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145">
        <v>0</v>
      </c>
      <c r="AR836" s="10"/>
    </row>
    <row r="837" spans="1:44" x14ac:dyDescent="0.35">
      <c r="A837" s="171">
        <v>7</v>
      </c>
      <c r="B837" s="228">
        <v>0.79166700000000001</v>
      </c>
      <c r="C837" s="144">
        <v>1</v>
      </c>
      <c r="D837" s="247">
        <v>0</v>
      </c>
      <c r="E837" s="146">
        <v>1</v>
      </c>
      <c r="F837" s="146">
        <v>0</v>
      </c>
      <c r="G837" s="146">
        <v>0</v>
      </c>
      <c r="H837" s="146">
        <v>0</v>
      </c>
      <c r="I837" s="146">
        <v>0</v>
      </c>
      <c r="J837" s="146">
        <v>0</v>
      </c>
      <c r="K837" s="146">
        <v>0</v>
      </c>
      <c r="L837" s="146">
        <v>0</v>
      </c>
      <c r="M837" s="146">
        <v>0</v>
      </c>
      <c r="N837" s="146">
        <v>0</v>
      </c>
      <c r="O837" s="248">
        <v>0</v>
      </c>
      <c r="Q837" s="144">
        <v>0</v>
      </c>
      <c r="R837" s="247">
        <v>0</v>
      </c>
      <c r="S837" s="146">
        <v>0</v>
      </c>
      <c r="T837" s="146">
        <v>0</v>
      </c>
      <c r="U837" s="146">
        <v>0</v>
      </c>
      <c r="V837" s="146">
        <v>0</v>
      </c>
      <c r="W837" s="146">
        <v>0</v>
      </c>
      <c r="X837" s="146">
        <v>0</v>
      </c>
      <c r="Y837" s="146">
        <v>0</v>
      </c>
      <c r="Z837" s="146">
        <v>0</v>
      </c>
      <c r="AA837" s="146">
        <v>0</v>
      </c>
      <c r="AB837" s="146">
        <v>0</v>
      </c>
      <c r="AC837" s="248">
        <v>0</v>
      </c>
      <c r="AE837" s="144">
        <v>1</v>
      </c>
      <c r="AF837" s="8">
        <v>0</v>
      </c>
      <c r="AG837" s="8">
        <v>1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0</v>
      </c>
      <c r="AP837" s="8">
        <v>0</v>
      </c>
      <c r="AQ837" s="145">
        <v>0</v>
      </c>
      <c r="AR837" s="10"/>
    </row>
    <row r="838" spans="1:44" x14ac:dyDescent="0.35">
      <c r="A838" s="171">
        <v>7</v>
      </c>
      <c r="B838" s="228">
        <v>0.80208299999999999</v>
      </c>
      <c r="C838" s="144">
        <v>0</v>
      </c>
      <c r="D838" s="247">
        <v>0</v>
      </c>
      <c r="E838" s="146">
        <v>0</v>
      </c>
      <c r="F838" s="146">
        <v>0</v>
      </c>
      <c r="G838" s="146">
        <v>0</v>
      </c>
      <c r="H838" s="146">
        <v>0</v>
      </c>
      <c r="I838" s="146">
        <v>0</v>
      </c>
      <c r="J838" s="146">
        <v>0</v>
      </c>
      <c r="K838" s="146">
        <v>0</v>
      </c>
      <c r="L838" s="146">
        <v>0</v>
      </c>
      <c r="M838" s="146">
        <v>0</v>
      </c>
      <c r="N838" s="146">
        <v>0</v>
      </c>
      <c r="O838" s="248">
        <v>0</v>
      </c>
      <c r="Q838" s="144">
        <v>2</v>
      </c>
      <c r="R838" s="247">
        <v>0</v>
      </c>
      <c r="S838" s="146">
        <v>2</v>
      </c>
      <c r="T838" s="146">
        <v>0</v>
      </c>
      <c r="U838" s="146">
        <v>0</v>
      </c>
      <c r="V838" s="146">
        <v>0</v>
      </c>
      <c r="W838" s="146">
        <v>0</v>
      </c>
      <c r="X838" s="146">
        <v>0</v>
      </c>
      <c r="Y838" s="146">
        <v>0</v>
      </c>
      <c r="Z838" s="146">
        <v>0</v>
      </c>
      <c r="AA838" s="146">
        <v>0</v>
      </c>
      <c r="AB838" s="146">
        <v>0</v>
      </c>
      <c r="AC838" s="248">
        <v>0</v>
      </c>
      <c r="AE838" s="144">
        <v>2</v>
      </c>
      <c r="AF838" s="8">
        <v>0</v>
      </c>
      <c r="AG838" s="8">
        <v>2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8">
        <v>0</v>
      </c>
      <c r="AO838" s="8">
        <v>0</v>
      </c>
      <c r="AP838" s="8">
        <v>0</v>
      </c>
      <c r="AQ838" s="145">
        <v>0</v>
      </c>
      <c r="AR838" s="10"/>
    </row>
    <row r="839" spans="1:44" x14ac:dyDescent="0.35">
      <c r="A839" s="171">
        <v>7</v>
      </c>
      <c r="B839" s="228">
        <v>0.8125</v>
      </c>
      <c r="C839" s="144">
        <v>0</v>
      </c>
      <c r="D839" s="247">
        <v>0</v>
      </c>
      <c r="E839" s="146">
        <v>0</v>
      </c>
      <c r="F839" s="146">
        <v>0</v>
      </c>
      <c r="G839" s="146">
        <v>0</v>
      </c>
      <c r="H839" s="146">
        <v>0</v>
      </c>
      <c r="I839" s="146">
        <v>0</v>
      </c>
      <c r="J839" s="146">
        <v>0</v>
      </c>
      <c r="K839" s="146">
        <v>0</v>
      </c>
      <c r="L839" s="146">
        <v>0</v>
      </c>
      <c r="M839" s="146">
        <v>0</v>
      </c>
      <c r="N839" s="146">
        <v>0</v>
      </c>
      <c r="O839" s="248">
        <v>0</v>
      </c>
      <c r="Q839" s="144">
        <v>2</v>
      </c>
      <c r="R839" s="247">
        <v>0</v>
      </c>
      <c r="S839" s="146">
        <v>2</v>
      </c>
      <c r="T839" s="146">
        <v>0</v>
      </c>
      <c r="U839" s="146">
        <v>0</v>
      </c>
      <c r="V839" s="146">
        <v>0</v>
      </c>
      <c r="W839" s="146">
        <v>0</v>
      </c>
      <c r="X839" s="146">
        <v>0</v>
      </c>
      <c r="Y839" s="146">
        <v>0</v>
      </c>
      <c r="Z839" s="146">
        <v>0</v>
      </c>
      <c r="AA839" s="146">
        <v>0</v>
      </c>
      <c r="AB839" s="146">
        <v>0</v>
      </c>
      <c r="AC839" s="248">
        <v>0</v>
      </c>
      <c r="AE839" s="144">
        <v>2</v>
      </c>
      <c r="AF839" s="8">
        <v>0</v>
      </c>
      <c r="AG839" s="8">
        <v>2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145">
        <v>0</v>
      </c>
      <c r="AR839" s="10"/>
    </row>
    <row r="840" spans="1:44" x14ac:dyDescent="0.35">
      <c r="A840" s="171">
        <v>7</v>
      </c>
      <c r="B840" s="228">
        <v>0.82291700000000001</v>
      </c>
      <c r="C840" s="144">
        <v>2</v>
      </c>
      <c r="D840" s="247">
        <v>0</v>
      </c>
      <c r="E840" s="146">
        <v>1</v>
      </c>
      <c r="F840" s="146">
        <v>0</v>
      </c>
      <c r="G840" s="146">
        <v>1</v>
      </c>
      <c r="H840" s="146">
        <v>0</v>
      </c>
      <c r="I840" s="146">
        <v>0</v>
      </c>
      <c r="J840" s="146">
        <v>0</v>
      </c>
      <c r="K840" s="146">
        <v>0</v>
      </c>
      <c r="L840" s="146">
        <v>0</v>
      </c>
      <c r="M840" s="146">
        <v>0</v>
      </c>
      <c r="N840" s="146">
        <v>0</v>
      </c>
      <c r="O840" s="248">
        <v>0</v>
      </c>
      <c r="Q840" s="144">
        <v>0</v>
      </c>
      <c r="R840" s="247">
        <v>0</v>
      </c>
      <c r="S840" s="146">
        <v>0</v>
      </c>
      <c r="T840" s="146">
        <v>0</v>
      </c>
      <c r="U840" s="146">
        <v>0</v>
      </c>
      <c r="V840" s="146">
        <v>0</v>
      </c>
      <c r="W840" s="146">
        <v>0</v>
      </c>
      <c r="X840" s="146">
        <v>0</v>
      </c>
      <c r="Y840" s="146">
        <v>0</v>
      </c>
      <c r="Z840" s="146">
        <v>0</v>
      </c>
      <c r="AA840" s="146">
        <v>0</v>
      </c>
      <c r="AB840" s="146">
        <v>0</v>
      </c>
      <c r="AC840" s="248">
        <v>0</v>
      </c>
      <c r="AE840" s="144">
        <v>2</v>
      </c>
      <c r="AF840" s="8">
        <v>0</v>
      </c>
      <c r="AG840" s="8">
        <v>1</v>
      </c>
      <c r="AH840" s="8">
        <v>0</v>
      </c>
      <c r="AI840" s="8">
        <v>1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0</v>
      </c>
      <c r="AP840" s="8">
        <v>0</v>
      </c>
      <c r="AQ840" s="145">
        <v>0</v>
      </c>
      <c r="AR840" s="10"/>
    </row>
    <row r="841" spans="1:44" x14ac:dyDescent="0.35">
      <c r="A841" s="171">
        <v>7</v>
      </c>
      <c r="B841" s="228">
        <v>0.83333299999999999</v>
      </c>
      <c r="C841" s="144">
        <v>1</v>
      </c>
      <c r="D841" s="247">
        <v>0</v>
      </c>
      <c r="E841" s="146">
        <v>1</v>
      </c>
      <c r="F841" s="146">
        <v>0</v>
      </c>
      <c r="G841" s="146">
        <v>0</v>
      </c>
      <c r="H841" s="146">
        <v>0</v>
      </c>
      <c r="I841" s="146">
        <v>0</v>
      </c>
      <c r="J841" s="146">
        <v>0</v>
      </c>
      <c r="K841" s="146">
        <v>0</v>
      </c>
      <c r="L841" s="146">
        <v>0</v>
      </c>
      <c r="M841" s="146">
        <v>0</v>
      </c>
      <c r="N841" s="146">
        <v>0</v>
      </c>
      <c r="O841" s="248">
        <v>0</v>
      </c>
      <c r="Q841" s="144">
        <v>1</v>
      </c>
      <c r="R841" s="247">
        <v>0</v>
      </c>
      <c r="S841" s="146">
        <v>0</v>
      </c>
      <c r="T841" s="146">
        <v>0</v>
      </c>
      <c r="U841" s="146">
        <v>1</v>
      </c>
      <c r="V841" s="146">
        <v>0</v>
      </c>
      <c r="W841" s="146">
        <v>0</v>
      </c>
      <c r="X841" s="146">
        <v>0</v>
      </c>
      <c r="Y841" s="146">
        <v>0</v>
      </c>
      <c r="Z841" s="146">
        <v>0</v>
      </c>
      <c r="AA841" s="146">
        <v>0</v>
      </c>
      <c r="AB841" s="146">
        <v>0</v>
      </c>
      <c r="AC841" s="248">
        <v>0</v>
      </c>
      <c r="AE841" s="144">
        <v>2</v>
      </c>
      <c r="AF841" s="8">
        <v>0</v>
      </c>
      <c r="AG841" s="8">
        <v>1</v>
      </c>
      <c r="AH841" s="8">
        <v>0</v>
      </c>
      <c r="AI841" s="8">
        <v>1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145">
        <v>0</v>
      </c>
      <c r="AR841" s="10"/>
    </row>
    <row r="842" spans="1:44" x14ac:dyDescent="0.35">
      <c r="A842" s="171">
        <v>7</v>
      </c>
      <c r="B842" s="228">
        <v>0.84375</v>
      </c>
      <c r="C842" s="144">
        <v>0</v>
      </c>
      <c r="D842" s="247">
        <v>0</v>
      </c>
      <c r="E842" s="146">
        <v>0</v>
      </c>
      <c r="F842" s="146">
        <v>0</v>
      </c>
      <c r="G842" s="146">
        <v>0</v>
      </c>
      <c r="H842" s="146">
        <v>0</v>
      </c>
      <c r="I842" s="146">
        <v>0</v>
      </c>
      <c r="J842" s="146">
        <v>0</v>
      </c>
      <c r="K842" s="146">
        <v>0</v>
      </c>
      <c r="L842" s="146">
        <v>0</v>
      </c>
      <c r="M842" s="146">
        <v>0</v>
      </c>
      <c r="N842" s="146">
        <v>0</v>
      </c>
      <c r="O842" s="248">
        <v>0</v>
      </c>
      <c r="Q842" s="144">
        <v>0</v>
      </c>
      <c r="R842" s="247">
        <v>0</v>
      </c>
      <c r="S842" s="146">
        <v>0</v>
      </c>
      <c r="T842" s="146">
        <v>0</v>
      </c>
      <c r="U842" s="146">
        <v>0</v>
      </c>
      <c r="V842" s="146">
        <v>0</v>
      </c>
      <c r="W842" s="146">
        <v>0</v>
      </c>
      <c r="X842" s="146">
        <v>0</v>
      </c>
      <c r="Y842" s="146">
        <v>0</v>
      </c>
      <c r="Z842" s="146">
        <v>0</v>
      </c>
      <c r="AA842" s="146">
        <v>0</v>
      </c>
      <c r="AB842" s="146">
        <v>0</v>
      </c>
      <c r="AC842" s="248">
        <v>0</v>
      </c>
      <c r="AE842" s="144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0</v>
      </c>
      <c r="AP842" s="8">
        <v>0</v>
      </c>
      <c r="AQ842" s="145">
        <v>0</v>
      </c>
      <c r="AR842" s="10"/>
    </row>
    <row r="843" spans="1:44" x14ac:dyDescent="0.35">
      <c r="A843" s="171">
        <v>7</v>
      </c>
      <c r="B843" s="228">
        <v>0.85416700000000001</v>
      </c>
      <c r="C843" s="144">
        <v>0</v>
      </c>
      <c r="D843" s="247">
        <v>0</v>
      </c>
      <c r="E843" s="146">
        <v>0</v>
      </c>
      <c r="F843" s="146">
        <v>0</v>
      </c>
      <c r="G843" s="146">
        <v>0</v>
      </c>
      <c r="H843" s="146">
        <v>0</v>
      </c>
      <c r="I843" s="146">
        <v>0</v>
      </c>
      <c r="J843" s="146">
        <v>0</v>
      </c>
      <c r="K843" s="146">
        <v>0</v>
      </c>
      <c r="L843" s="146">
        <v>0</v>
      </c>
      <c r="M843" s="146">
        <v>0</v>
      </c>
      <c r="N843" s="146">
        <v>0</v>
      </c>
      <c r="O843" s="248">
        <v>0</v>
      </c>
      <c r="Q843" s="144">
        <v>1</v>
      </c>
      <c r="R843" s="247">
        <v>0</v>
      </c>
      <c r="S843" s="146">
        <v>1</v>
      </c>
      <c r="T843" s="146">
        <v>0</v>
      </c>
      <c r="U843" s="146">
        <v>0</v>
      </c>
      <c r="V843" s="146">
        <v>0</v>
      </c>
      <c r="W843" s="146">
        <v>0</v>
      </c>
      <c r="X843" s="146">
        <v>0</v>
      </c>
      <c r="Y843" s="146">
        <v>0</v>
      </c>
      <c r="Z843" s="146">
        <v>0</v>
      </c>
      <c r="AA843" s="146">
        <v>0</v>
      </c>
      <c r="AB843" s="146">
        <v>0</v>
      </c>
      <c r="AC843" s="248">
        <v>0</v>
      </c>
      <c r="AE843" s="144">
        <v>1</v>
      </c>
      <c r="AF843" s="8">
        <v>0</v>
      </c>
      <c r="AG843" s="8">
        <v>1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0</v>
      </c>
      <c r="AP843" s="8">
        <v>0</v>
      </c>
      <c r="AQ843" s="145">
        <v>0</v>
      </c>
      <c r="AR843" s="10"/>
    </row>
    <row r="844" spans="1:44" x14ac:dyDescent="0.35">
      <c r="A844" s="171">
        <v>7</v>
      </c>
      <c r="B844" s="228">
        <v>0.86458299999999999</v>
      </c>
      <c r="C844" s="144">
        <v>1</v>
      </c>
      <c r="D844" s="247">
        <v>0</v>
      </c>
      <c r="E844" s="146">
        <v>1</v>
      </c>
      <c r="F844" s="146">
        <v>0</v>
      </c>
      <c r="G844" s="146">
        <v>0</v>
      </c>
      <c r="H844" s="146">
        <v>0</v>
      </c>
      <c r="I844" s="146">
        <v>0</v>
      </c>
      <c r="J844" s="146">
        <v>0</v>
      </c>
      <c r="K844" s="146">
        <v>0</v>
      </c>
      <c r="L844" s="146">
        <v>0</v>
      </c>
      <c r="M844" s="146">
        <v>0</v>
      </c>
      <c r="N844" s="146">
        <v>0</v>
      </c>
      <c r="O844" s="248">
        <v>0</v>
      </c>
      <c r="Q844" s="144">
        <v>0</v>
      </c>
      <c r="R844" s="247">
        <v>0</v>
      </c>
      <c r="S844" s="146">
        <v>0</v>
      </c>
      <c r="T844" s="146">
        <v>0</v>
      </c>
      <c r="U844" s="146">
        <v>0</v>
      </c>
      <c r="V844" s="146">
        <v>0</v>
      </c>
      <c r="W844" s="146">
        <v>0</v>
      </c>
      <c r="X844" s="146">
        <v>0</v>
      </c>
      <c r="Y844" s="146">
        <v>0</v>
      </c>
      <c r="Z844" s="146">
        <v>0</v>
      </c>
      <c r="AA844" s="146">
        <v>0</v>
      </c>
      <c r="AB844" s="146">
        <v>0</v>
      </c>
      <c r="AC844" s="248">
        <v>0</v>
      </c>
      <c r="AE844" s="144">
        <v>1</v>
      </c>
      <c r="AF844" s="8">
        <v>0</v>
      </c>
      <c r="AG844" s="8">
        <v>1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8">
        <v>0</v>
      </c>
      <c r="AO844" s="8">
        <v>0</v>
      </c>
      <c r="AP844" s="8">
        <v>0</v>
      </c>
      <c r="AQ844" s="145">
        <v>0</v>
      </c>
      <c r="AR844" s="10"/>
    </row>
    <row r="845" spans="1:44" x14ac:dyDescent="0.35">
      <c r="A845" s="171">
        <v>7</v>
      </c>
      <c r="B845" s="228">
        <v>0.875</v>
      </c>
      <c r="C845" s="144">
        <v>2</v>
      </c>
      <c r="D845" s="247">
        <v>0</v>
      </c>
      <c r="E845" s="146">
        <v>2</v>
      </c>
      <c r="F845" s="146">
        <v>0</v>
      </c>
      <c r="G845" s="146">
        <v>0</v>
      </c>
      <c r="H845" s="146">
        <v>0</v>
      </c>
      <c r="I845" s="146">
        <v>0</v>
      </c>
      <c r="J845" s="146">
        <v>0</v>
      </c>
      <c r="K845" s="146">
        <v>0</v>
      </c>
      <c r="L845" s="146">
        <v>0</v>
      </c>
      <c r="M845" s="146">
        <v>0</v>
      </c>
      <c r="N845" s="146">
        <v>0</v>
      </c>
      <c r="O845" s="248">
        <v>0</v>
      </c>
      <c r="Q845" s="144">
        <v>3</v>
      </c>
      <c r="R845" s="247">
        <v>0</v>
      </c>
      <c r="S845" s="146">
        <v>2</v>
      </c>
      <c r="T845" s="146">
        <v>0</v>
      </c>
      <c r="U845" s="146">
        <v>1</v>
      </c>
      <c r="V845" s="146">
        <v>0</v>
      </c>
      <c r="W845" s="146">
        <v>0</v>
      </c>
      <c r="X845" s="146">
        <v>0</v>
      </c>
      <c r="Y845" s="146">
        <v>0</v>
      </c>
      <c r="Z845" s="146">
        <v>0</v>
      </c>
      <c r="AA845" s="146">
        <v>0</v>
      </c>
      <c r="AB845" s="146">
        <v>0</v>
      </c>
      <c r="AC845" s="248">
        <v>0</v>
      </c>
      <c r="AE845" s="144">
        <v>5</v>
      </c>
      <c r="AF845" s="8">
        <v>0</v>
      </c>
      <c r="AG845" s="8">
        <v>4</v>
      </c>
      <c r="AH845" s="8">
        <v>0</v>
      </c>
      <c r="AI845" s="8">
        <v>1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0</v>
      </c>
      <c r="AP845" s="8">
        <v>0</v>
      </c>
      <c r="AQ845" s="145">
        <v>0</v>
      </c>
      <c r="AR845" s="10"/>
    </row>
    <row r="846" spans="1:44" x14ac:dyDescent="0.35">
      <c r="A846" s="171">
        <v>7</v>
      </c>
      <c r="B846" s="228">
        <v>0.88541700000000001</v>
      </c>
      <c r="C846" s="144">
        <v>1</v>
      </c>
      <c r="D846" s="247">
        <v>0</v>
      </c>
      <c r="E846" s="146">
        <v>1</v>
      </c>
      <c r="F846" s="146">
        <v>0</v>
      </c>
      <c r="G846" s="146">
        <v>0</v>
      </c>
      <c r="H846" s="146">
        <v>0</v>
      </c>
      <c r="I846" s="146">
        <v>0</v>
      </c>
      <c r="J846" s="146">
        <v>0</v>
      </c>
      <c r="K846" s="146">
        <v>0</v>
      </c>
      <c r="L846" s="146">
        <v>0</v>
      </c>
      <c r="M846" s="146">
        <v>0</v>
      </c>
      <c r="N846" s="146">
        <v>0</v>
      </c>
      <c r="O846" s="248">
        <v>0</v>
      </c>
      <c r="Q846" s="144">
        <v>0</v>
      </c>
      <c r="R846" s="247">
        <v>0</v>
      </c>
      <c r="S846" s="146">
        <v>0</v>
      </c>
      <c r="T846" s="146">
        <v>0</v>
      </c>
      <c r="U846" s="146">
        <v>0</v>
      </c>
      <c r="V846" s="146">
        <v>0</v>
      </c>
      <c r="W846" s="146">
        <v>0</v>
      </c>
      <c r="X846" s="146">
        <v>0</v>
      </c>
      <c r="Y846" s="146">
        <v>0</v>
      </c>
      <c r="Z846" s="146">
        <v>0</v>
      </c>
      <c r="AA846" s="146">
        <v>0</v>
      </c>
      <c r="AB846" s="146">
        <v>0</v>
      </c>
      <c r="AC846" s="248">
        <v>0</v>
      </c>
      <c r="AE846" s="144">
        <v>1</v>
      </c>
      <c r="AF846" s="8">
        <v>0</v>
      </c>
      <c r="AG846" s="8">
        <v>1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0</v>
      </c>
      <c r="AP846" s="8">
        <v>0</v>
      </c>
      <c r="AQ846" s="145">
        <v>0</v>
      </c>
      <c r="AR846" s="10"/>
    </row>
    <row r="847" spans="1:44" x14ac:dyDescent="0.35">
      <c r="A847" s="171">
        <v>7</v>
      </c>
      <c r="B847" s="228">
        <v>0.89583299999999999</v>
      </c>
      <c r="C847" s="144">
        <v>0</v>
      </c>
      <c r="D847" s="247">
        <v>0</v>
      </c>
      <c r="E847" s="146">
        <v>0</v>
      </c>
      <c r="F847" s="146">
        <v>0</v>
      </c>
      <c r="G847" s="146">
        <v>0</v>
      </c>
      <c r="H847" s="146">
        <v>0</v>
      </c>
      <c r="I847" s="146">
        <v>0</v>
      </c>
      <c r="J847" s="146">
        <v>0</v>
      </c>
      <c r="K847" s="146">
        <v>0</v>
      </c>
      <c r="L847" s="146">
        <v>0</v>
      </c>
      <c r="M847" s="146">
        <v>0</v>
      </c>
      <c r="N847" s="146">
        <v>0</v>
      </c>
      <c r="O847" s="248">
        <v>0</v>
      </c>
      <c r="Q847" s="144">
        <v>0</v>
      </c>
      <c r="R847" s="247">
        <v>0</v>
      </c>
      <c r="S847" s="146">
        <v>0</v>
      </c>
      <c r="T847" s="146">
        <v>0</v>
      </c>
      <c r="U847" s="146">
        <v>0</v>
      </c>
      <c r="V847" s="146">
        <v>0</v>
      </c>
      <c r="W847" s="146">
        <v>0</v>
      </c>
      <c r="X847" s="146">
        <v>0</v>
      </c>
      <c r="Y847" s="146">
        <v>0</v>
      </c>
      <c r="Z847" s="146">
        <v>0</v>
      </c>
      <c r="AA847" s="146">
        <v>0</v>
      </c>
      <c r="AB847" s="146">
        <v>0</v>
      </c>
      <c r="AC847" s="248">
        <v>0</v>
      </c>
      <c r="AE847" s="144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145">
        <v>0</v>
      </c>
      <c r="AR847" s="10"/>
    </row>
    <row r="848" spans="1:44" x14ac:dyDescent="0.35">
      <c r="A848" s="171">
        <v>7</v>
      </c>
      <c r="B848" s="228">
        <v>0.90625</v>
      </c>
      <c r="C848" s="144">
        <v>0</v>
      </c>
      <c r="D848" s="247">
        <v>0</v>
      </c>
      <c r="E848" s="146">
        <v>0</v>
      </c>
      <c r="F848" s="146">
        <v>0</v>
      </c>
      <c r="G848" s="146">
        <v>0</v>
      </c>
      <c r="H848" s="146">
        <v>0</v>
      </c>
      <c r="I848" s="146">
        <v>0</v>
      </c>
      <c r="J848" s="146">
        <v>0</v>
      </c>
      <c r="K848" s="146">
        <v>0</v>
      </c>
      <c r="L848" s="146">
        <v>0</v>
      </c>
      <c r="M848" s="146">
        <v>0</v>
      </c>
      <c r="N848" s="146">
        <v>0</v>
      </c>
      <c r="O848" s="248">
        <v>0</v>
      </c>
      <c r="Q848" s="144">
        <v>0</v>
      </c>
      <c r="R848" s="247">
        <v>0</v>
      </c>
      <c r="S848" s="146">
        <v>0</v>
      </c>
      <c r="T848" s="146">
        <v>0</v>
      </c>
      <c r="U848" s="146">
        <v>0</v>
      </c>
      <c r="V848" s="146">
        <v>0</v>
      </c>
      <c r="W848" s="146">
        <v>0</v>
      </c>
      <c r="X848" s="146">
        <v>0</v>
      </c>
      <c r="Y848" s="146">
        <v>0</v>
      </c>
      <c r="Z848" s="146">
        <v>0</v>
      </c>
      <c r="AA848" s="146">
        <v>0</v>
      </c>
      <c r="AB848" s="146">
        <v>0</v>
      </c>
      <c r="AC848" s="248">
        <v>0</v>
      </c>
      <c r="AE848" s="144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8">
        <v>0</v>
      </c>
      <c r="AO848" s="8">
        <v>0</v>
      </c>
      <c r="AP848" s="8">
        <v>0</v>
      </c>
      <c r="AQ848" s="145">
        <v>0</v>
      </c>
      <c r="AR848" s="10"/>
    </row>
    <row r="849" spans="1:45" x14ac:dyDescent="0.35">
      <c r="A849" s="171">
        <v>7</v>
      </c>
      <c r="B849" s="228">
        <v>0.91666700000000001</v>
      </c>
      <c r="C849" s="144">
        <v>0</v>
      </c>
      <c r="D849" s="247">
        <v>0</v>
      </c>
      <c r="E849" s="146">
        <v>0</v>
      </c>
      <c r="F849" s="146">
        <v>0</v>
      </c>
      <c r="G849" s="146">
        <v>0</v>
      </c>
      <c r="H849" s="146">
        <v>0</v>
      </c>
      <c r="I849" s="146">
        <v>0</v>
      </c>
      <c r="J849" s="146">
        <v>0</v>
      </c>
      <c r="K849" s="146">
        <v>0</v>
      </c>
      <c r="L849" s="146">
        <v>0</v>
      </c>
      <c r="M849" s="146">
        <v>0</v>
      </c>
      <c r="N849" s="146">
        <v>0</v>
      </c>
      <c r="O849" s="248">
        <v>0</v>
      </c>
      <c r="Q849" s="144">
        <v>0</v>
      </c>
      <c r="R849" s="247">
        <v>0</v>
      </c>
      <c r="S849" s="146">
        <v>0</v>
      </c>
      <c r="T849" s="146">
        <v>0</v>
      </c>
      <c r="U849" s="146">
        <v>0</v>
      </c>
      <c r="V849" s="146">
        <v>0</v>
      </c>
      <c r="W849" s="146">
        <v>0</v>
      </c>
      <c r="X849" s="146">
        <v>0</v>
      </c>
      <c r="Y849" s="146">
        <v>0</v>
      </c>
      <c r="Z849" s="146">
        <v>0</v>
      </c>
      <c r="AA849" s="146">
        <v>0</v>
      </c>
      <c r="AB849" s="146">
        <v>0</v>
      </c>
      <c r="AC849" s="248">
        <v>0</v>
      </c>
      <c r="AE849" s="144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0</v>
      </c>
      <c r="AP849" s="8">
        <v>0</v>
      </c>
      <c r="AQ849" s="145">
        <v>0</v>
      </c>
      <c r="AR849" s="10"/>
    </row>
    <row r="850" spans="1:45" x14ac:dyDescent="0.35">
      <c r="A850" s="171">
        <v>7</v>
      </c>
      <c r="B850" s="228">
        <v>0.92708299999999999</v>
      </c>
      <c r="C850" s="144">
        <v>0</v>
      </c>
      <c r="D850" s="247">
        <v>0</v>
      </c>
      <c r="E850" s="146">
        <v>0</v>
      </c>
      <c r="F850" s="146">
        <v>0</v>
      </c>
      <c r="G850" s="146">
        <v>0</v>
      </c>
      <c r="H850" s="146">
        <v>0</v>
      </c>
      <c r="I850" s="146">
        <v>0</v>
      </c>
      <c r="J850" s="146">
        <v>0</v>
      </c>
      <c r="K850" s="146">
        <v>0</v>
      </c>
      <c r="L850" s="146">
        <v>0</v>
      </c>
      <c r="M850" s="146">
        <v>0</v>
      </c>
      <c r="N850" s="146">
        <v>0</v>
      </c>
      <c r="O850" s="248">
        <v>0</v>
      </c>
      <c r="Q850" s="144">
        <v>0</v>
      </c>
      <c r="R850" s="247">
        <v>0</v>
      </c>
      <c r="S850" s="146">
        <v>0</v>
      </c>
      <c r="T850" s="146">
        <v>0</v>
      </c>
      <c r="U850" s="146">
        <v>0</v>
      </c>
      <c r="V850" s="146">
        <v>0</v>
      </c>
      <c r="W850" s="146">
        <v>0</v>
      </c>
      <c r="X850" s="146">
        <v>0</v>
      </c>
      <c r="Y850" s="146">
        <v>0</v>
      </c>
      <c r="Z850" s="146">
        <v>0</v>
      </c>
      <c r="AA850" s="146">
        <v>0</v>
      </c>
      <c r="AB850" s="146">
        <v>0</v>
      </c>
      <c r="AC850" s="248">
        <v>0</v>
      </c>
      <c r="AE850" s="144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0</v>
      </c>
      <c r="AP850" s="8">
        <v>0</v>
      </c>
      <c r="AQ850" s="145">
        <v>0</v>
      </c>
      <c r="AR850" s="10"/>
    </row>
    <row r="851" spans="1:45" x14ac:dyDescent="0.35">
      <c r="A851" s="171">
        <v>7</v>
      </c>
      <c r="B851" s="228">
        <v>0.9375</v>
      </c>
      <c r="C851" s="144">
        <v>0</v>
      </c>
      <c r="D851" s="247">
        <v>0</v>
      </c>
      <c r="E851" s="146">
        <v>0</v>
      </c>
      <c r="F851" s="146">
        <v>0</v>
      </c>
      <c r="G851" s="146">
        <v>0</v>
      </c>
      <c r="H851" s="146">
        <v>0</v>
      </c>
      <c r="I851" s="146">
        <v>0</v>
      </c>
      <c r="J851" s="146">
        <v>0</v>
      </c>
      <c r="K851" s="146">
        <v>0</v>
      </c>
      <c r="L851" s="146">
        <v>0</v>
      </c>
      <c r="M851" s="146">
        <v>0</v>
      </c>
      <c r="N851" s="146">
        <v>0</v>
      </c>
      <c r="O851" s="248">
        <v>0</v>
      </c>
      <c r="Q851" s="144">
        <v>0</v>
      </c>
      <c r="R851" s="247">
        <v>0</v>
      </c>
      <c r="S851" s="146">
        <v>0</v>
      </c>
      <c r="T851" s="146">
        <v>0</v>
      </c>
      <c r="U851" s="146">
        <v>0</v>
      </c>
      <c r="V851" s="146">
        <v>0</v>
      </c>
      <c r="W851" s="146">
        <v>0</v>
      </c>
      <c r="X851" s="146">
        <v>0</v>
      </c>
      <c r="Y851" s="146">
        <v>0</v>
      </c>
      <c r="Z851" s="146">
        <v>0</v>
      </c>
      <c r="AA851" s="146">
        <v>0</v>
      </c>
      <c r="AB851" s="146">
        <v>0</v>
      </c>
      <c r="AC851" s="248">
        <v>0</v>
      </c>
      <c r="AE851" s="144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8">
        <v>0</v>
      </c>
      <c r="AO851" s="8">
        <v>0</v>
      </c>
      <c r="AP851" s="8">
        <v>0</v>
      </c>
      <c r="AQ851" s="145">
        <v>0</v>
      </c>
      <c r="AR851" s="10"/>
    </row>
    <row r="852" spans="1:45" x14ac:dyDescent="0.35">
      <c r="A852" s="171">
        <v>7</v>
      </c>
      <c r="B852" s="228">
        <v>0.94791700000000001</v>
      </c>
      <c r="C852" s="144">
        <v>0</v>
      </c>
      <c r="D852" s="247">
        <v>0</v>
      </c>
      <c r="E852" s="146">
        <v>0</v>
      </c>
      <c r="F852" s="146">
        <v>0</v>
      </c>
      <c r="G852" s="146">
        <v>0</v>
      </c>
      <c r="H852" s="146">
        <v>0</v>
      </c>
      <c r="I852" s="146">
        <v>0</v>
      </c>
      <c r="J852" s="146">
        <v>0</v>
      </c>
      <c r="K852" s="146">
        <v>0</v>
      </c>
      <c r="L852" s="146">
        <v>0</v>
      </c>
      <c r="M852" s="146">
        <v>0</v>
      </c>
      <c r="N852" s="146">
        <v>0</v>
      </c>
      <c r="O852" s="248">
        <v>0</v>
      </c>
      <c r="Q852" s="144">
        <v>1</v>
      </c>
      <c r="R852" s="247">
        <v>0</v>
      </c>
      <c r="S852" s="146">
        <v>1</v>
      </c>
      <c r="T852" s="146">
        <v>0</v>
      </c>
      <c r="U852" s="146">
        <v>0</v>
      </c>
      <c r="V852" s="146">
        <v>0</v>
      </c>
      <c r="W852" s="146">
        <v>0</v>
      </c>
      <c r="X852" s="146">
        <v>0</v>
      </c>
      <c r="Y852" s="146">
        <v>0</v>
      </c>
      <c r="Z852" s="146">
        <v>0</v>
      </c>
      <c r="AA852" s="146">
        <v>0</v>
      </c>
      <c r="AB852" s="146">
        <v>0</v>
      </c>
      <c r="AC852" s="248">
        <v>0</v>
      </c>
      <c r="AE852" s="144">
        <v>1</v>
      </c>
      <c r="AF852" s="8">
        <v>0</v>
      </c>
      <c r="AG852" s="8">
        <v>1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0</v>
      </c>
      <c r="AP852" s="8">
        <v>0</v>
      </c>
      <c r="AQ852" s="145">
        <v>0</v>
      </c>
      <c r="AR852" s="10"/>
    </row>
    <row r="853" spans="1:45" x14ac:dyDescent="0.35">
      <c r="A853" s="171">
        <v>7</v>
      </c>
      <c r="B853" s="228">
        <v>0.95833299999999999</v>
      </c>
      <c r="C853" s="144">
        <v>0</v>
      </c>
      <c r="D853" s="247">
        <v>0</v>
      </c>
      <c r="E853" s="146">
        <v>0</v>
      </c>
      <c r="F853" s="146">
        <v>0</v>
      </c>
      <c r="G853" s="146">
        <v>0</v>
      </c>
      <c r="H853" s="146">
        <v>0</v>
      </c>
      <c r="I853" s="146">
        <v>0</v>
      </c>
      <c r="J853" s="146">
        <v>0</v>
      </c>
      <c r="K853" s="146">
        <v>0</v>
      </c>
      <c r="L853" s="146">
        <v>0</v>
      </c>
      <c r="M853" s="146">
        <v>0</v>
      </c>
      <c r="N853" s="146">
        <v>0</v>
      </c>
      <c r="O853" s="248">
        <v>0</v>
      </c>
      <c r="Q853" s="144">
        <v>0</v>
      </c>
      <c r="R853" s="247">
        <v>0</v>
      </c>
      <c r="S853" s="146">
        <v>0</v>
      </c>
      <c r="T853" s="146">
        <v>0</v>
      </c>
      <c r="U853" s="146">
        <v>0</v>
      </c>
      <c r="V853" s="146">
        <v>0</v>
      </c>
      <c r="W853" s="146">
        <v>0</v>
      </c>
      <c r="X853" s="146">
        <v>0</v>
      </c>
      <c r="Y853" s="146">
        <v>0</v>
      </c>
      <c r="Z853" s="146">
        <v>0</v>
      </c>
      <c r="AA853" s="146">
        <v>0</v>
      </c>
      <c r="AB853" s="146">
        <v>0</v>
      </c>
      <c r="AC853" s="248">
        <v>0</v>
      </c>
      <c r="AE853" s="144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145">
        <v>0</v>
      </c>
      <c r="AR853" s="10"/>
    </row>
    <row r="854" spans="1:45" x14ac:dyDescent="0.35">
      <c r="A854" s="171">
        <v>7</v>
      </c>
      <c r="B854" s="228">
        <v>0.96875</v>
      </c>
      <c r="C854" s="144">
        <v>0</v>
      </c>
      <c r="D854" s="247">
        <v>0</v>
      </c>
      <c r="E854" s="146">
        <v>0</v>
      </c>
      <c r="F854" s="146">
        <v>0</v>
      </c>
      <c r="G854" s="146">
        <v>0</v>
      </c>
      <c r="H854" s="146">
        <v>0</v>
      </c>
      <c r="I854" s="146">
        <v>0</v>
      </c>
      <c r="J854" s="146">
        <v>0</v>
      </c>
      <c r="K854" s="146">
        <v>0</v>
      </c>
      <c r="L854" s="146">
        <v>0</v>
      </c>
      <c r="M854" s="146">
        <v>0</v>
      </c>
      <c r="N854" s="146">
        <v>0</v>
      </c>
      <c r="O854" s="248">
        <v>0</v>
      </c>
      <c r="Q854" s="144">
        <v>0</v>
      </c>
      <c r="R854" s="247">
        <v>0</v>
      </c>
      <c r="S854" s="146">
        <v>0</v>
      </c>
      <c r="T854" s="146">
        <v>0</v>
      </c>
      <c r="U854" s="146">
        <v>0</v>
      </c>
      <c r="V854" s="146">
        <v>0</v>
      </c>
      <c r="W854" s="146">
        <v>0</v>
      </c>
      <c r="X854" s="146">
        <v>0</v>
      </c>
      <c r="Y854" s="146">
        <v>0</v>
      </c>
      <c r="Z854" s="146">
        <v>0</v>
      </c>
      <c r="AA854" s="146">
        <v>0</v>
      </c>
      <c r="AB854" s="146">
        <v>0</v>
      </c>
      <c r="AC854" s="248">
        <v>0</v>
      </c>
      <c r="AE854" s="144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0</v>
      </c>
      <c r="AP854" s="8">
        <v>0</v>
      </c>
      <c r="AQ854" s="145">
        <v>0</v>
      </c>
      <c r="AR854" s="10"/>
    </row>
    <row r="855" spans="1:45" x14ac:dyDescent="0.35">
      <c r="A855" s="171">
        <v>7</v>
      </c>
      <c r="B855" s="228">
        <v>0.97916700000000001</v>
      </c>
      <c r="C855" s="144">
        <v>0</v>
      </c>
      <c r="D855" s="247">
        <v>0</v>
      </c>
      <c r="E855" s="146">
        <v>0</v>
      </c>
      <c r="F855" s="146">
        <v>0</v>
      </c>
      <c r="G855" s="146">
        <v>0</v>
      </c>
      <c r="H855" s="146">
        <v>0</v>
      </c>
      <c r="I855" s="146">
        <v>0</v>
      </c>
      <c r="J855" s="146">
        <v>0</v>
      </c>
      <c r="K855" s="146">
        <v>0</v>
      </c>
      <c r="L855" s="146">
        <v>0</v>
      </c>
      <c r="M855" s="146">
        <v>0</v>
      </c>
      <c r="N855" s="146">
        <v>0</v>
      </c>
      <c r="O855" s="248">
        <v>0</v>
      </c>
      <c r="Q855" s="144">
        <v>0</v>
      </c>
      <c r="R855" s="247">
        <v>0</v>
      </c>
      <c r="S855" s="146">
        <v>0</v>
      </c>
      <c r="T855" s="146">
        <v>0</v>
      </c>
      <c r="U855" s="146">
        <v>0</v>
      </c>
      <c r="V855" s="146">
        <v>0</v>
      </c>
      <c r="W855" s="146">
        <v>0</v>
      </c>
      <c r="X855" s="146">
        <v>0</v>
      </c>
      <c r="Y855" s="146">
        <v>0</v>
      </c>
      <c r="Z855" s="146">
        <v>0</v>
      </c>
      <c r="AA855" s="146">
        <v>0</v>
      </c>
      <c r="AB855" s="146">
        <v>0</v>
      </c>
      <c r="AC855" s="248">
        <v>0</v>
      </c>
      <c r="AE855" s="144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0</v>
      </c>
      <c r="AP855" s="8">
        <v>0</v>
      </c>
      <c r="AQ855" s="145">
        <v>0</v>
      </c>
      <c r="AR855" s="10"/>
    </row>
    <row r="856" spans="1:45" x14ac:dyDescent="0.35">
      <c r="A856" s="171">
        <v>7</v>
      </c>
      <c r="B856" s="228">
        <v>0.98958299999999999</v>
      </c>
      <c r="C856" s="147">
        <v>0</v>
      </c>
      <c r="D856" s="249">
        <v>0</v>
      </c>
      <c r="E856" s="250">
        <v>0</v>
      </c>
      <c r="F856" s="250">
        <v>0</v>
      </c>
      <c r="G856" s="250">
        <v>0</v>
      </c>
      <c r="H856" s="250">
        <v>0</v>
      </c>
      <c r="I856" s="250">
        <v>0</v>
      </c>
      <c r="J856" s="250">
        <v>0</v>
      </c>
      <c r="K856" s="250">
        <v>0</v>
      </c>
      <c r="L856" s="250">
        <v>0</v>
      </c>
      <c r="M856" s="250">
        <v>0</v>
      </c>
      <c r="N856" s="250">
        <v>0</v>
      </c>
      <c r="O856" s="251">
        <v>0</v>
      </c>
      <c r="Q856" s="147">
        <v>0</v>
      </c>
      <c r="R856" s="249">
        <v>0</v>
      </c>
      <c r="S856" s="250">
        <v>0</v>
      </c>
      <c r="T856" s="250">
        <v>0</v>
      </c>
      <c r="U856" s="250">
        <v>0</v>
      </c>
      <c r="V856" s="250">
        <v>0</v>
      </c>
      <c r="W856" s="250">
        <v>0</v>
      </c>
      <c r="X856" s="250">
        <v>0</v>
      </c>
      <c r="Y856" s="250">
        <v>0</v>
      </c>
      <c r="Z856" s="250">
        <v>0</v>
      </c>
      <c r="AA856" s="250">
        <v>0</v>
      </c>
      <c r="AB856" s="250">
        <v>0</v>
      </c>
      <c r="AC856" s="251">
        <v>0</v>
      </c>
      <c r="AE856" s="147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0</v>
      </c>
      <c r="AO856" s="13">
        <v>0</v>
      </c>
      <c r="AP856" s="13">
        <v>0</v>
      </c>
      <c r="AQ856" s="148">
        <v>0</v>
      </c>
      <c r="AR856" s="10"/>
    </row>
    <row r="857" spans="1:45" x14ac:dyDescent="0.35">
      <c r="A857" s="171">
        <v>7</v>
      </c>
      <c r="B857" s="323" t="s">
        <v>35</v>
      </c>
      <c r="C857" s="324">
        <v>139</v>
      </c>
      <c r="D857" s="325">
        <v>15</v>
      </c>
      <c r="E857" s="325">
        <v>91</v>
      </c>
      <c r="F857" s="325">
        <v>4</v>
      </c>
      <c r="G857" s="325">
        <v>26</v>
      </c>
      <c r="H857" s="325">
        <v>0</v>
      </c>
      <c r="I857" s="325">
        <v>0</v>
      </c>
      <c r="J857" s="325">
        <v>0</v>
      </c>
      <c r="K857" s="325">
        <v>3</v>
      </c>
      <c r="L857" s="325">
        <v>0</v>
      </c>
      <c r="M857" s="325">
        <v>0</v>
      </c>
      <c r="N857" s="325">
        <v>0</v>
      </c>
      <c r="O857" s="326">
        <v>0</v>
      </c>
      <c r="P857" s="8"/>
      <c r="Q857" s="327">
        <v>123</v>
      </c>
      <c r="R857" s="325">
        <v>9</v>
      </c>
      <c r="S857" s="325">
        <v>103</v>
      </c>
      <c r="T857" s="325">
        <v>6</v>
      </c>
      <c r="U857" s="325">
        <v>4</v>
      </c>
      <c r="V857" s="325">
        <v>0</v>
      </c>
      <c r="W857" s="325">
        <v>0</v>
      </c>
      <c r="X857" s="325">
        <v>0</v>
      </c>
      <c r="Y857" s="325">
        <v>0</v>
      </c>
      <c r="Z857" s="325">
        <v>0</v>
      </c>
      <c r="AA857" s="325">
        <v>1</v>
      </c>
      <c r="AB857" s="325">
        <v>0</v>
      </c>
      <c r="AC857" s="326">
        <v>0</v>
      </c>
      <c r="AD857" s="8"/>
      <c r="AE857" s="327">
        <v>262</v>
      </c>
      <c r="AF857" s="325">
        <v>24</v>
      </c>
      <c r="AG857" s="325">
        <v>194</v>
      </c>
      <c r="AH857" s="325">
        <v>10</v>
      </c>
      <c r="AI857" s="325">
        <v>30</v>
      </c>
      <c r="AJ857" s="325">
        <v>0</v>
      </c>
      <c r="AK857" s="325">
        <v>0</v>
      </c>
      <c r="AL857" s="325">
        <v>0</v>
      </c>
      <c r="AM857" s="325">
        <v>3</v>
      </c>
      <c r="AN857" s="325">
        <v>0</v>
      </c>
      <c r="AO857" s="325">
        <v>1</v>
      </c>
      <c r="AP857" s="325">
        <v>0</v>
      </c>
      <c r="AQ857" s="326">
        <v>0</v>
      </c>
      <c r="AR857" s="10"/>
    </row>
    <row r="858" spans="1:45" x14ac:dyDescent="0.35">
      <c r="A858" s="171">
        <v>7</v>
      </c>
      <c r="B858" s="328" t="s">
        <v>36</v>
      </c>
      <c r="C858" s="329">
        <v>148</v>
      </c>
      <c r="D858" s="330">
        <v>15</v>
      </c>
      <c r="E858" s="330">
        <v>99</v>
      </c>
      <c r="F858" s="330">
        <v>4</v>
      </c>
      <c r="G858" s="330">
        <v>27</v>
      </c>
      <c r="H858" s="330">
        <v>0</v>
      </c>
      <c r="I858" s="330">
        <v>0</v>
      </c>
      <c r="J858" s="330">
        <v>0</v>
      </c>
      <c r="K858" s="330">
        <v>3</v>
      </c>
      <c r="L858" s="330">
        <v>0</v>
      </c>
      <c r="M858" s="330">
        <v>0</v>
      </c>
      <c r="N858" s="330">
        <v>0</v>
      </c>
      <c r="O858" s="331">
        <v>0</v>
      </c>
      <c r="P858" s="8"/>
      <c r="Q858" s="332">
        <v>133</v>
      </c>
      <c r="R858" s="330">
        <v>9</v>
      </c>
      <c r="S858" s="330">
        <v>111</v>
      </c>
      <c r="T858" s="330">
        <v>6</v>
      </c>
      <c r="U858" s="330">
        <v>6</v>
      </c>
      <c r="V858" s="330">
        <v>0</v>
      </c>
      <c r="W858" s="330">
        <v>0</v>
      </c>
      <c r="X858" s="330">
        <v>0</v>
      </c>
      <c r="Y858" s="330">
        <v>0</v>
      </c>
      <c r="Z858" s="330">
        <v>0</v>
      </c>
      <c r="AA858" s="330">
        <v>1</v>
      </c>
      <c r="AB858" s="330">
        <v>0</v>
      </c>
      <c r="AC858" s="331">
        <v>0</v>
      </c>
      <c r="AD858" s="8"/>
      <c r="AE858" s="332">
        <v>281</v>
      </c>
      <c r="AF858" s="330">
        <v>24</v>
      </c>
      <c r="AG858" s="330">
        <v>210</v>
      </c>
      <c r="AH858" s="330">
        <v>10</v>
      </c>
      <c r="AI858" s="330">
        <v>33</v>
      </c>
      <c r="AJ858" s="330">
        <v>0</v>
      </c>
      <c r="AK858" s="330">
        <v>0</v>
      </c>
      <c r="AL858" s="330">
        <v>0</v>
      </c>
      <c r="AM858" s="330">
        <v>3</v>
      </c>
      <c r="AN858" s="330">
        <v>0</v>
      </c>
      <c r="AO858" s="330">
        <v>1</v>
      </c>
      <c r="AP858" s="330">
        <v>0</v>
      </c>
      <c r="AQ858" s="331">
        <v>0</v>
      </c>
      <c r="AR858" s="10"/>
    </row>
    <row r="859" spans="1:45" x14ac:dyDescent="0.35">
      <c r="A859" s="171">
        <v>7</v>
      </c>
      <c r="B859" s="333" t="s">
        <v>37</v>
      </c>
      <c r="C859" s="334">
        <v>148</v>
      </c>
      <c r="D859" s="335">
        <v>15</v>
      </c>
      <c r="E859" s="335">
        <v>99</v>
      </c>
      <c r="F859" s="335">
        <v>4</v>
      </c>
      <c r="G859" s="335">
        <v>27</v>
      </c>
      <c r="H859" s="335">
        <v>0</v>
      </c>
      <c r="I859" s="335">
        <v>0</v>
      </c>
      <c r="J859" s="335">
        <v>0</v>
      </c>
      <c r="K859" s="335">
        <v>3</v>
      </c>
      <c r="L859" s="335">
        <v>0</v>
      </c>
      <c r="M859" s="335">
        <v>0</v>
      </c>
      <c r="N859" s="335">
        <v>0</v>
      </c>
      <c r="O859" s="336">
        <v>0</v>
      </c>
      <c r="P859" s="8"/>
      <c r="Q859" s="337">
        <v>134</v>
      </c>
      <c r="R859" s="335">
        <v>9</v>
      </c>
      <c r="S859" s="335">
        <v>112</v>
      </c>
      <c r="T859" s="335">
        <v>6</v>
      </c>
      <c r="U859" s="335">
        <v>6</v>
      </c>
      <c r="V859" s="335">
        <v>0</v>
      </c>
      <c r="W859" s="335">
        <v>0</v>
      </c>
      <c r="X859" s="335">
        <v>0</v>
      </c>
      <c r="Y859" s="335">
        <v>0</v>
      </c>
      <c r="Z859" s="335">
        <v>0</v>
      </c>
      <c r="AA859" s="335">
        <v>1</v>
      </c>
      <c r="AB859" s="335">
        <v>0</v>
      </c>
      <c r="AC859" s="336">
        <v>0</v>
      </c>
      <c r="AD859" s="8"/>
      <c r="AE859" s="337">
        <v>282</v>
      </c>
      <c r="AF859" s="335">
        <v>24</v>
      </c>
      <c r="AG859" s="335">
        <v>211</v>
      </c>
      <c r="AH859" s="335">
        <v>10</v>
      </c>
      <c r="AI859" s="335">
        <v>33</v>
      </c>
      <c r="AJ859" s="335">
        <v>0</v>
      </c>
      <c r="AK859" s="335">
        <v>0</v>
      </c>
      <c r="AL859" s="335">
        <v>0</v>
      </c>
      <c r="AM859" s="335">
        <v>3</v>
      </c>
      <c r="AN859" s="335">
        <v>0</v>
      </c>
      <c r="AO859" s="335">
        <v>1</v>
      </c>
      <c r="AP859" s="335">
        <v>0</v>
      </c>
      <c r="AQ859" s="336">
        <v>0</v>
      </c>
      <c r="AR859" s="10"/>
    </row>
    <row r="860" spans="1:45" x14ac:dyDescent="0.35">
      <c r="A860" s="171">
        <v>7</v>
      </c>
      <c r="B860" s="338" t="s">
        <v>38</v>
      </c>
      <c r="C860" s="339">
        <v>151</v>
      </c>
      <c r="D860" s="340">
        <v>15</v>
      </c>
      <c r="E860" s="340">
        <v>102</v>
      </c>
      <c r="F860" s="340">
        <v>4</v>
      </c>
      <c r="G860" s="340">
        <v>27</v>
      </c>
      <c r="H860" s="340">
        <v>0</v>
      </c>
      <c r="I860" s="340">
        <v>0</v>
      </c>
      <c r="J860" s="340">
        <v>0</v>
      </c>
      <c r="K860" s="340">
        <v>3</v>
      </c>
      <c r="L860" s="340">
        <v>0</v>
      </c>
      <c r="M860" s="340">
        <v>0</v>
      </c>
      <c r="N860" s="340">
        <v>0</v>
      </c>
      <c r="O860" s="341">
        <v>0</v>
      </c>
      <c r="P860" s="8"/>
      <c r="Q860" s="342">
        <v>135</v>
      </c>
      <c r="R860" s="340">
        <v>9</v>
      </c>
      <c r="S860" s="340">
        <v>112</v>
      </c>
      <c r="T860" s="340">
        <v>6</v>
      </c>
      <c r="U860" s="340">
        <v>7</v>
      </c>
      <c r="V860" s="340">
        <v>0</v>
      </c>
      <c r="W860" s="340">
        <v>0</v>
      </c>
      <c r="X860" s="340">
        <v>0</v>
      </c>
      <c r="Y860" s="340">
        <v>0</v>
      </c>
      <c r="Z860" s="340">
        <v>0</v>
      </c>
      <c r="AA860" s="340">
        <v>1</v>
      </c>
      <c r="AB860" s="340">
        <v>0</v>
      </c>
      <c r="AC860" s="341">
        <v>0</v>
      </c>
      <c r="AD860" s="8"/>
      <c r="AE860" s="342">
        <v>286</v>
      </c>
      <c r="AF860" s="340">
        <v>24</v>
      </c>
      <c r="AG860" s="340">
        <v>214</v>
      </c>
      <c r="AH860" s="340">
        <v>10</v>
      </c>
      <c r="AI860" s="340">
        <v>34</v>
      </c>
      <c r="AJ860" s="340">
        <v>0</v>
      </c>
      <c r="AK860" s="340">
        <v>0</v>
      </c>
      <c r="AL860" s="340">
        <v>0</v>
      </c>
      <c r="AM860" s="340">
        <v>3</v>
      </c>
      <c r="AN860" s="340">
        <v>0</v>
      </c>
      <c r="AO860" s="340">
        <v>1</v>
      </c>
      <c r="AP860" s="340">
        <v>0</v>
      </c>
      <c r="AQ860" s="341">
        <v>0</v>
      </c>
      <c r="AR860" s="10"/>
    </row>
    <row r="861" spans="1:45" x14ac:dyDescent="0.35">
      <c r="A861" s="171"/>
      <c r="AR861" s="10"/>
    </row>
    <row r="862" spans="1:45" x14ac:dyDescent="0.35">
      <c r="A862" s="171"/>
      <c r="B862" s="177" t="s">
        <v>33</v>
      </c>
      <c r="C862" s="182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3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13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13"/>
      <c r="AR862" s="10"/>
    </row>
    <row r="863" spans="1:45" x14ac:dyDescent="0.35">
      <c r="A863" s="171"/>
      <c r="B863" s="228">
        <v>0</v>
      </c>
      <c r="C863" s="77">
        <v>0</v>
      </c>
      <c r="D863" s="70">
        <v>0</v>
      </c>
      <c r="E863" s="71">
        <v>0</v>
      </c>
      <c r="F863" s="71">
        <v>0</v>
      </c>
      <c r="G863" s="71">
        <v>0</v>
      </c>
      <c r="H863" s="71">
        <v>0</v>
      </c>
      <c r="I863" s="71">
        <v>0</v>
      </c>
      <c r="J863" s="71">
        <v>0</v>
      </c>
      <c r="K863" s="71">
        <v>0</v>
      </c>
      <c r="L863" s="71">
        <v>0</v>
      </c>
      <c r="M863" s="71">
        <v>0</v>
      </c>
      <c r="N863" s="71">
        <v>0</v>
      </c>
      <c r="O863" s="72">
        <v>0</v>
      </c>
      <c r="P863" s="7"/>
      <c r="Q863" s="77">
        <v>0.2</v>
      </c>
      <c r="R863" s="70">
        <v>0</v>
      </c>
      <c r="S863" s="71">
        <v>0</v>
      </c>
      <c r="T863" s="71">
        <v>0</v>
      </c>
      <c r="U863" s="71">
        <v>0.2</v>
      </c>
      <c r="V863" s="71">
        <v>0</v>
      </c>
      <c r="W863" s="71">
        <v>0</v>
      </c>
      <c r="X863" s="71">
        <v>0</v>
      </c>
      <c r="Y863" s="71">
        <v>0</v>
      </c>
      <c r="Z863" s="71">
        <v>0</v>
      </c>
      <c r="AA863" s="71">
        <v>0</v>
      </c>
      <c r="AB863" s="71">
        <v>0</v>
      </c>
      <c r="AC863" s="72">
        <v>0</v>
      </c>
      <c r="AD863" s="7"/>
      <c r="AE863" s="77">
        <v>0.2</v>
      </c>
      <c r="AF863" s="237">
        <v>0</v>
      </c>
      <c r="AG863" s="70">
        <v>0</v>
      </c>
      <c r="AH863" s="70">
        <v>0</v>
      </c>
      <c r="AI863" s="70">
        <v>0.2</v>
      </c>
      <c r="AJ863" s="70">
        <v>0</v>
      </c>
      <c r="AK863" s="70">
        <v>0</v>
      </c>
      <c r="AL863" s="70">
        <v>0</v>
      </c>
      <c r="AM863" s="70">
        <v>0</v>
      </c>
      <c r="AN863" s="70">
        <v>0</v>
      </c>
      <c r="AO863" s="70">
        <v>0</v>
      </c>
      <c r="AP863" s="70">
        <v>0</v>
      </c>
      <c r="AQ863" s="238">
        <v>0</v>
      </c>
      <c r="AR863" s="10"/>
      <c r="AS863" s="101"/>
    </row>
    <row r="864" spans="1:45" x14ac:dyDescent="0.35">
      <c r="A864" s="171"/>
      <c r="B864" s="228">
        <v>1.0416999999999999E-2</v>
      </c>
      <c r="C864" s="78">
        <v>0</v>
      </c>
      <c r="D864" s="73">
        <v>0</v>
      </c>
      <c r="E864" s="73">
        <v>0</v>
      </c>
      <c r="F864" s="73">
        <v>0</v>
      </c>
      <c r="G864" s="73">
        <v>0</v>
      </c>
      <c r="H864" s="73">
        <v>0</v>
      </c>
      <c r="I864" s="73">
        <v>0</v>
      </c>
      <c r="J864" s="73">
        <v>0</v>
      </c>
      <c r="K864" s="73">
        <v>0</v>
      </c>
      <c r="L864" s="73">
        <v>0</v>
      </c>
      <c r="M864" s="73">
        <v>0</v>
      </c>
      <c r="N864" s="73">
        <v>0</v>
      </c>
      <c r="O864" s="74">
        <v>0</v>
      </c>
      <c r="P864" s="7"/>
      <c r="Q864" s="78">
        <v>0.2</v>
      </c>
      <c r="R864" s="73">
        <v>0</v>
      </c>
      <c r="S864" s="73">
        <v>0.2</v>
      </c>
      <c r="T864" s="73">
        <v>0</v>
      </c>
      <c r="U864" s="73">
        <v>0</v>
      </c>
      <c r="V864" s="73">
        <v>0</v>
      </c>
      <c r="W864" s="73">
        <v>0</v>
      </c>
      <c r="X864" s="73">
        <v>0</v>
      </c>
      <c r="Y864" s="73">
        <v>0</v>
      </c>
      <c r="Z864" s="73">
        <v>0</v>
      </c>
      <c r="AA864" s="73">
        <v>0</v>
      </c>
      <c r="AB864" s="73">
        <v>0</v>
      </c>
      <c r="AC864" s="74">
        <v>0</v>
      </c>
      <c r="AD864" s="7"/>
      <c r="AE864" s="78">
        <v>0.2</v>
      </c>
      <c r="AF864" s="193">
        <v>0</v>
      </c>
      <c r="AG864" s="101">
        <v>0.2</v>
      </c>
      <c r="AH864" s="101">
        <v>0</v>
      </c>
      <c r="AI864" s="101">
        <v>0</v>
      </c>
      <c r="AJ864" s="101">
        <v>0</v>
      </c>
      <c r="AK864" s="101">
        <v>0</v>
      </c>
      <c r="AL864" s="101">
        <v>0</v>
      </c>
      <c r="AM864" s="101">
        <v>0</v>
      </c>
      <c r="AN864" s="101">
        <v>0</v>
      </c>
      <c r="AO864" s="101">
        <v>0</v>
      </c>
      <c r="AP864" s="101">
        <v>0</v>
      </c>
      <c r="AQ864" s="239">
        <v>0</v>
      </c>
      <c r="AR864" s="10"/>
    </row>
    <row r="865" spans="1:45" x14ac:dyDescent="0.35">
      <c r="A865" s="171"/>
      <c r="B865" s="228">
        <v>2.0833000000000001E-2</v>
      </c>
      <c r="C865" s="78">
        <v>0</v>
      </c>
      <c r="D865" s="73">
        <v>0</v>
      </c>
      <c r="E865" s="73">
        <v>0</v>
      </c>
      <c r="F865" s="73">
        <v>0</v>
      </c>
      <c r="G865" s="73">
        <v>0</v>
      </c>
      <c r="H865" s="73">
        <v>0</v>
      </c>
      <c r="I865" s="73">
        <v>0</v>
      </c>
      <c r="J865" s="73">
        <v>0</v>
      </c>
      <c r="K865" s="73">
        <v>0</v>
      </c>
      <c r="L865" s="73">
        <v>0</v>
      </c>
      <c r="M865" s="73">
        <v>0</v>
      </c>
      <c r="N865" s="73">
        <v>0</v>
      </c>
      <c r="O865" s="74">
        <v>0</v>
      </c>
      <c r="P865" s="7"/>
      <c r="Q865" s="78">
        <v>0</v>
      </c>
      <c r="R865" s="73">
        <v>0</v>
      </c>
      <c r="S865" s="73">
        <v>0</v>
      </c>
      <c r="T865" s="73">
        <v>0</v>
      </c>
      <c r="U865" s="73">
        <v>0</v>
      </c>
      <c r="V865" s="73">
        <v>0</v>
      </c>
      <c r="W865" s="73">
        <v>0</v>
      </c>
      <c r="X865" s="73">
        <v>0</v>
      </c>
      <c r="Y865" s="73">
        <v>0</v>
      </c>
      <c r="Z865" s="73">
        <v>0</v>
      </c>
      <c r="AA865" s="73">
        <v>0</v>
      </c>
      <c r="AB865" s="73">
        <v>0</v>
      </c>
      <c r="AC865" s="74">
        <v>0</v>
      </c>
      <c r="AD865" s="7"/>
      <c r="AE865" s="78">
        <v>0</v>
      </c>
      <c r="AF865" s="193">
        <v>0</v>
      </c>
      <c r="AG865" s="101">
        <v>0</v>
      </c>
      <c r="AH865" s="101">
        <v>0</v>
      </c>
      <c r="AI865" s="101">
        <v>0</v>
      </c>
      <c r="AJ865" s="101">
        <v>0</v>
      </c>
      <c r="AK865" s="101">
        <v>0</v>
      </c>
      <c r="AL865" s="101">
        <v>0</v>
      </c>
      <c r="AM865" s="101">
        <v>0</v>
      </c>
      <c r="AN865" s="101">
        <v>0</v>
      </c>
      <c r="AO865" s="101">
        <v>0</v>
      </c>
      <c r="AP865" s="101">
        <v>0</v>
      </c>
      <c r="AQ865" s="239">
        <v>0</v>
      </c>
      <c r="AR865" s="10"/>
      <c r="AS865" s="101"/>
    </row>
    <row r="866" spans="1:45" x14ac:dyDescent="0.35">
      <c r="A866" s="171"/>
      <c r="B866" s="228">
        <v>3.125E-2</v>
      </c>
      <c r="C866" s="78">
        <v>0</v>
      </c>
      <c r="D866" s="73">
        <v>0</v>
      </c>
      <c r="E866" s="73">
        <v>0</v>
      </c>
      <c r="F866" s="73">
        <v>0</v>
      </c>
      <c r="G866" s="73">
        <v>0</v>
      </c>
      <c r="H866" s="73">
        <v>0</v>
      </c>
      <c r="I866" s="73">
        <v>0</v>
      </c>
      <c r="J866" s="73">
        <v>0</v>
      </c>
      <c r="K866" s="73">
        <v>0</v>
      </c>
      <c r="L866" s="73">
        <v>0</v>
      </c>
      <c r="M866" s="73">
        <v>0</v>
      </c>
      <c r="N866" s="73">
        <v>0</v>
      </c>
      <c r="O866" s="74">
        <v>0</v>
      </c>
      <c r="P866" s="7"/>
      <c r="Q866" s="78">
        <v>0</v>
      </c>
      <c r="R866" s="73">
        <v>0</v>
      </c>
      <c r="S866" s="73">
        <v>0</v>
      </c>
      <c r="T866" s="73">
        <v>0</v>
      </c>
      <c r="U866" s="73">
        <v>0</v>
      </c>
      <c r="V866" s="73">
        <v>0</v>
      </c>
      <c r="W866" s="73">
        <v>0</v>
      </c>
      <c r="X866" s="73">
        <v>0</v>
      </c>
      <c r="Y866" s="73">
        <v>0</v>
      </c>
      <c r="Z866" s="73">
        <v>0</v>
      </c>
      <c r="AA866" s="73">
        <v>0</v>
      </c>
      <c r="AB866" s="73">
        <v>0</v>
      </c>
      <c r="AC866" s="74">
        <v>0</v>
      </c>
      <c r="AD866" s="7"/>
      <c r="AE866" s="78">
        <v>0</v>
      </c>
      <c r="AF866" s="193">
        <v>0</v>
      </c>
      <c r="AG866" s="101">
        <v>0</v>
      </c>
      <c r="AH866" s="101">
        <v>0</v>
      </c>
      <c r="AI866" s="101">
        <v>0</v>
      </c>
      <c r="AJ866" s="101">
        <v>0</v>
      </c>
      <c r="AK866" s="101">
        <v>0</v>
      </c>
      <c r="AL866" s="101">
        <v>0</v>
      </c>
      <c r="AM866" s="101">
        <v>0</v>
      </c>
      <c r="AN866" s="101">
        <v>0</v>
      </c>
      <c r="AO866" s="101">
        <v>0</v>
      </c>
      <c r="AP866" s="101">
        <v>0</v>
      </c>
      <c r="AQ866" s="239">
        <v>0</v>
      </c>
      <c r="AR866" s="10"/>
    </row>
    <row r="867" spans="1:45" x14ac:dyDescent="0.35">
      <c r="A867" s="171"/>
      <c r="B867" s="228">
        <v>4.1667000000000003E-2</v>
      </c>
      <c r="C867" s="78">
        <v>0</v>
      </c>
      <c r="D867" s="73">
        <v>0</v>
      </c>
      <c r="E867" s="73">
        <v>0</v>
      </c>
      <c r="F867" s="73">
        <v>0</v>
      </c>
      <c r="G867" s="73">
        <v>0</v>
      </c>
      <c r="H867" s="73">
        <v>0</v>
      </c>
      <c r="I867" s="73">
        <v>0</v>
      </c>
      <c r="J867" s="73">
        <v>0</v>
      </c>
      <c r="K867" s="73">
        <v>0</v>
      </c>
      <c r="L867" s="73">
        <v>0</v>
      </c>
      <c r="M867" s="73">
        <v>0</v>
      </c>
      <c r="N867" s="73">
        <v>0</v>
      </c>
      <c r="O867" s="74">
        <v>0</v>
      </c>
      <c r="P867" s="7"/>
      <c r="Q867" s="78">
        <v>0</v>
      </c>
      <c r="R867" s="73">
        <v>0</v>
      </c>
      <c r="S867" s="73">
        <v>0</v>
      </c>
      <c r="T867" s="73">
        <v>0</v>
      </c>
      <c r="U867" s="73">
        <v>0</v>
      </c>
      <c r="V867" s="73">
        <v>0</v>
      </c>
      <c r="W867" s="73">
        <v>0</v>
      </c>
      <c r="X867" s="73">
        <v>0</v>
      </c>
      <c r="Y867" s="73">
        <v>0</v>
      </c>
      <c r="Z867" s="73">
        <v>0</v>
      </c>
      <c r="AA867" s="73">
        <v>0</v>
      </c>
      <c r="AB867" s="73">
        <v>0</v>
      </c>
      <c r="AC867" s="74">
        <v>0</v>
      </c>
      <c r="AD867" s="7"/>
      <c r="AE867" s="78">
        <v>0</v>
      </c>
      <c r="AF867" s="193">
        <v>0</v>
      </c>
      <c r="AG867" s="101">
        <v>0</v>
      </c>
      <c r="AH867" s="101">
        <v>0</v>
      </c>
      <c r="AI867" s="101">
        <v>0</v>
      </c>
      <c r="AJ867" s="101">
        <v>0</v>
      </c>
      <c r="AK867" s="101">
        <v>0</v>
      </c>
      <c r="AL867" s="101">
        <v>0</v>
      </c>
      <c r="AM867" s="101">
        <v>0</v>
      </c>
      <c r="AN867" s="101">
        <v>0</v>
      </c>
      <c r="AO867" s="101">
        <v>0</v>
      </c>
      <c r="AP867" s="101">
        <v>0</v>
      </c>
      <c r="AQ867" s="239">
        <v>0</v>
      </c>
      <c r="AR867" s="10"/>
      <c r="AS867" s="6"/>
    </row>
    <row r="868" spans="1:45" x14ac:dyDescent="0.35">
      <c r="A868" s="171"/>
      <c r="B868" s="228">
        <v>5.2082999999999997E-2</v>
      </c>
      <c r="C868" s="78">
        <v>0</v>
      </c>
      <c r="D868" s="73">
        <v>0</v>
      </c>
      <c r="E868" s="73">
        <v>0</v>
      </c>
      <c r="F868" s="73">
        <v>0</v>
      </c>
      <c r="G868" s="73">
        <v>0</v>
      </c>
      <c r="H868" s="73">
        <v>0</v>
      </c>
      <c r="I868" s="73">
        <v>0</v>
      </c>
      <c r="J868" s="73">
        <v>0</v>
      </c>
      <c r="K868" s="73">
        <v>0</v>
      </c>
      <c r="L868" s="73">
        <v>0</v>
      </c>
      <c r="M868" s="73">
        <v>0</v>
      </c>
      <c r="N868" s="73">
        <v>0</v>
      </c>
      <c r="O868" s="74">
        <v>0</v>
      </c>
      <c r="P868" s="7"/>
      <c r="Q868" s="78">
        <v>0</v>
      </c>
      <c r="R868" s="73">
        <v>0</v>
      </c>
      <c r="S868" s="73">
        <v>0</v>
      </c>
      <c r="T868" s="73">
        <v>0</v>
      </c>
      <c r="U868" s="73">
        <v>0</v>
      </c>
      <c r="V868" s="73">
        <v>0</v>
      </c>
      <c r="W868" s="73">
        <v>0</v>
      </c>
      <c r="X868" s="73">
        <v>0</v>
      </c>
      <c r="Y868" s="73">
        <v>0</v>
      </c>
      <c r="Z868" s="73">
        <v>0</v>
      </c>
      <c r="AA868" s="73">
        <v>0</v>
      </c>
      <c r="AB868" s="73">
        <v>0</v>
      </c>
      <c r="AC868" s="74">
        <v>0</v>
      </c>
      <c r="AD868" s="7"/>
      <c r="AE868" s="78">
        <v>0</v>
      </c>
      <c r="AF868" s="193">
        <v>0</v>
      </c>
      <c r="AG868" s="101">
        <v>0</v>
      </c>
      <c r="AH868" s="101">
        <v>0</v>
      </c>
      <c r="AI868" s="101">
        <v>0</v>
      </c>
      <c r="AJ868" s="101">
        <v>0</v>
      </c>
      <c r="AK868" s="101">
        <v>0</v>
      </c>
      <c r="AL868" s="101">
        <v>0</v>
      </c>
      <c r="AM868" s="101">
        <v>0</v>
      </c>
      <c r="AN868" s="101">
        <v>0</v>
      </c>
      <c r="AO868" s="101">
        <v>0</v>
      </c>
      <c r="AP868" s="101">
        <v>0</v>
      </c>
      <c r="AQ868" s="239">
        <v>0</v>
      </c>
      <c r="AR868" s="10"/>
    </row>
    <row r="869" spans="1:45" x14ac:dyDescent="0.35">
      <c r="A869" s="171"/>
      <c r="B869" s="228">
        <v>6.25E-2</v>
      </c>
      <c r="C869" s="78">
        <v>0</v>
      </c>
      <c r="D869" s="73">
        <v>0</v>
      </c>
      <c r="E869" s="73">
        <v>0</v>
      </c>
      <c r="F869" s="73">
        <v>0</v>
      </c>
      <c r="G869" s="73">
        <v>0</v>
      </c>
      <c r="H869" s="73">
        <v>0</v>
      </c>
      <c r="I869" s="73">
        <v>0</v>
      </c>
      <c r="J869" s="73">
        <v>0</v>
      </c>
      <c r="K869" s="73">
        <v>0</v>
      </c>
      <c r="L869" s="73">
        <v>0</v>
      </c>
      <c r="M869" s="73">
        <v>0</v>
      </c>
      <c r="N869" s="73">
        <v>0</v>
      </c>
      <c r="O869" s="74">
        <v>0</v>
      </c>
      <c r="P869" s="7"/>
      <c r="Q869" s="78">
        <v>0</v>
      </c>
      <c r="R869" s="73">
        <v>0</v>
      </c>
      <c r="S869" s="73">
        <v>0</v>
      </c>
      <c r="T869" s="73">
        <v>0</v>
      </c>
      <c r="U869" s="73">
        <v>0</v>
      </c>
      <c r="V869" s="73">
        <v>0</v>
      </c>
      <c r="W869" s="73">
        <v>0</v>
      </c>
      <c r="X869" s="73">
        <v>0</v>
      </c>
      <c r="Y869" s="73">
        <v>0</v>
      </c>
      <c r="Z869" s="73">
        <v>0</v>
      </c>
      <c r="AA869" s="73">
        <v>0</v>
      </c>
      <c r="AB869" s="73">
        <v>0</v>
      </c>
      <c r="AC869" s="74">
        <v>0</v>
      </c>
      <c r="AD869" s="7"/>
      <c r="AE869" s="78">
        <v>0</v>
      </c>
      <c r="AF869" s="193">
        <v>0</v>
      </c>
      <c r="AG869" s="101">
        <v>0</v>
      </c>
      <c r="AH869" s="101">
        <v>0</v>
      </c>
      <c r="AI869" s="101">
        <v>0</v>
      </c>
      <c r="AJ869" s="101">
        <v>0</v>
      </c>
      <c r="AK869" s="101">
        <v>0</v>
      </c>
      <c r="AL869" s="101">
        <v>0</v>
      </c>
      <c r="AM869" s="101">
        <v>0</v>
      </c>
      <c r="AN869" s="101">
        <v>0</v>
      </c>
      <c r="AO869" s="101">
        <v>0</v>
      </c>
      <c r="AP869" s="101">
        <v>0</v>
      </c>
      <c r="AQ869" s="239">
        <v>0</v>
      </c>
      <c r="AR869" s="10"/>
    </row>
    <row r="870" spans="1:45" x14ac:dyDescent="0.35">
      <c r="A870" s="171"/>
      <c r="B870" s="228">
        <v>7.2916999999999996E-2</v>
      </c>
      <c r="C870" s="78">
        <v>0</v>
      </c>
      <c r="D870" s="73">
        <v>0</v>
      </c>
      <c r="E870" s="73">
        <v>0</v>
      </c>
      <c r="F870" s="73">
        <v>0</v>
      </c>
      <c r="G870" s="73">
        <v>0</v>
      </c>
      <c r="H870" s="73">
        <v>0</v>
      </c>
      <c r="I870" s="73">
        <v>0</v>
      </c>
      <c r="J870" s="73">
        <v>0</v>
      </c>
      <c r="K870" s="73">
        <v>0</v>
      </c>
      <c r="L870" s="73">
        <v>0</v>
      </c>
      <c r="M870" s="73">
        <v>0</v>
      </c>
      <c r="N870" s="73">
        <v>0</v>
      </c>
      <c r="O870" s="74">
        <v>0</v>
      </c>
      <c r="P870" s="7"/>
      <c r="Q870" s="78">
        <v>0</v>
      </c>
      <c r="R870" s="73">
        <v>0</v>
      </c>
      <c r="S870" s="73">
        <v>0</v>
      </c>
      <c r="T870" s="73">
        <v>0</v>
      </c>
      <c r="U870" s="73">
        <v>0</v>
      </c>
      <c r="V870" s="73">
        <v>0</v>
      </c>
      <c r="W870" s="73">
        <v>0</v>
      </c>
      <c r="X870" s="73">
        <v>0</v>
      </c>
      <c r="Y870" s="73">
        <v>0</v>
      </c>
      <c r="Z870" s="73">
        <v>0</v>
      </c>
      <c r="AA870" s="73">
        <v>0</v>
      </c>
      <c r="AB870" s="73">
        <v>0</v>
      </c>
      <c r="AC870" s="74">
        <v>0</v>
      </c>
      <c r="AD870" s="7"/>
      <c r="AE870" s="78">
        <v>0</v>
      </c>
      <c r="AF870" s="193">
        <v>0</v>
      </c>
      <c r="AG870" s="101">
        <v>0</v>
      </c>
      <c r="AH870" s="101">
        <v>0</v>
      </c>
      <c r="AI870" s="101">
        <v>0</v>
      </c>
      <c r="AJ870" s="101">
        <v>0</v>
      </c>
      <c r="AK870" s="101">
        <v>0</v>
      </c>
      <c r="AL870" s="101">
        <v>0</v>
      </c>
      <c r="AM870" s="101">
        <v>0</v>
      </c>
      <c r="AN870" s="101">
        <v>0</v>
      </c>
      <c r="AO870" s="101">
        <v>0</v>
      </c>
      <c r="AP870" s="101">
        <v>0</v>
      </c>
      <c r="AQ870" s="239">
        <v>0</v>
      </c>
      <c r="AR870" s="10"/>
    </row>
    <row r="871" spans="1:45" x14ac:dyDescent="0.35">
      <c r="A871" s="171"/>
      <c r="B871" s="228">
        <v>8.3333000000000004E-2</v>
      </c>
      <c r="C871" s="78">
        <v>0</v>
      </c>
      <c r="D871" s="73">
        <v>0</v>
      </c>
      <c r="E871" s="73">
        <v>0</v>
      </c>
      <c r="F871" s="73">
        <v>0</v>
      </c>
      <c r="G871" s="73">
        <v>0</v>
      </c>
      <c r="H871" s="73">
        <v>0</v>
      </c>
      <c r="I871" s="73">
        <v>0</v>
      </c>
      <c r="J871" s="73">
        <v>0</v>
      </c>
      <c r="K871" s="73">
        <v>0</v>
      </c>
      <c r="L871" s="73">
        <v>0</v>
      </c>
      <c r="M871" s="73">
        <v>0</v>
      </c>
      <c r="N871" s="73">
        <v>0</v>
      </c>
      <c r="O871" s="74">
        <v>0</v>
      </c>
      <c r="P871" s="7"/>
      <c r="Q871" s="78">
        <v>0</v>
      </c>
      <c r="R871" s="73">
        <v>0</v>
      </c>
      <c r="S871" s="73">
        <v>0</v>
      </c>
      <c r="T871" s="73">
        <v>0</v>
      </c>
      <c r="U871" s="73">
        <v>0</v>
      </c>
      <c r="V871" s="73">
        <v>0</v>
      </c>
      <c r="W871" s="73">
        <v>0</v>
      </c>
      <c r="X871" s="73">
        <v>0</v>
      </c>
      <c r="Y871" s="73">
        <v>0</v>
      </c>
      <c r="Z871" s="73">
        <v>0</v>
      </c>
      <c r="AA871" s="73">
        <v>0</v>
      </c>
      <c r="AB871" s="73">
        <v>0</v>
      </c>
      <c r="AC871" s="74">
        <v>0</v>
      </c>
      <c r="AD871" s="7"/>
      <c r="AE871" s="78">
        <v>0</v>
      </c>
      <c r="AF871" s="193">
        <v>0</v>
      </c>
      <c r="AG871" s="101">
        <v>0</v>
      </c>
      <c r="AH871" s="101">
        <v>0</v>
      </c>
      <c r="AI871" s="101">
        <v>0</v>
      </c>
      <c r="AJ871" s="101">
        <v>0</v>
      </c>
      <c r="AK871" s="101">
        <v>0</v>
      </c>
      <c r="AL871" s="101">
        <v>0</v>
      </c>
      <c r="AM871" s="101">
        <v>0</v>
      </c>
      <c r="AN871" s="101">
        <v>0</v>
      </c>
      <c r="AO871" s="101">
        <v>0</v>
      </c>
      <c r="AP871" s="101">
        <v>0</v>
      </c>
      <c r="AQ871" s="239">
        <v>0</v>
      </c>
      <c r="AR871" s="10"/>
    </row>
    <row r="872" spans="1:45" x14ac:dyDescent="0.35">
      <c r="A872" s="171"/>
      <c r="B872" s="228">
        <v>9.375E-2</v>
      </c>
      <c r="C872" s="78">
        <v>0</v>
      </c>
      <c r="D872" s="73">
        <v>0</v>
      </c>
      <c r="E872" s="73">
        <v>0</v>
      </c>
      <c r="F872" s="73">
        <v>0</v>
      </c>
      <c r="G872" s="73">
        <v>0</v>
      </c>
      <c r="H872" s="73">
        <v>0</v>
      </c>
      <c r="I872" s="73">
        <v>0</v>
      </c>
      <c r="J872" s="73">
        <v>0</v>
      </c>
      <c r="K872" s="73">
        <v>0</v>
      </c>
      <c r="L872" s="73">
        <v>0</v>
      </c>
      <c r="M872" s="73">
        <v>0</v>
      </c>
      <c r="N872" s="73">
        <v>0</v>
      </c>
      <c r="O872" s="74">
        <v>0</v>
      </c>
      <c r="P872" s="7"/>
      <c r="Q872" s="78">
        <v>0</v>
      </c>
      <c r="R872" s="73">
        <v>0</v>
      </c>
      <c r="S872" s="73">
        <v>0</v>
      </c>
      <c r="T872" s="73">
        <v>0</v>
      </c>
      <c r="U872" s="73">
        <v>0</v>
      </c>
      <c r="V872" s="73">
        <v>0</v>
      </c>
      <c r="W872" s="73">
        <v>0</v>
      </c>
      <c r="X872" s="73">
        <v>0</v>
      </c>
      <c r="Y872" s="73">
        <v>0</v>
      </c>
      <c r="Z872" s="73">
        <v>0</v>
      </c>
      <c r="AA872" s="73">
        <v>0</v>
      </c>
      <c r="AB872" s="73">
        <v>0</v>
      </c>
      <c r="AC872" s="74">
        <v>0</v>
      </c>
      <c r="AD872" s="7"/>
      <c r="AE872" s="78">
        <v>0</v>
      </c>
      <c r="AF872" s="193">
        <v>0</v>
      </c>
      <c r="AG872" s="101">
        <v>0</v>
      </c>
      <c r="AH872" s="101">
        <v>0</v>
      </c>
      <c r="AI872" s="101">
        <v>0</v>
      </c>
      <c r="AJ872" s="101">
        <v>0</v>
      </c>
      <c r="AK872" s="101">
        <v>0</v>
      </c>
      <c r="AL872" s="101">
        <v>0</v>
      </c>
      <c r="AM872" s="101">
        <v>0</v>
      </c>
      <c r="AN872" s="101">
        <v>0</v>
      </c>
      <c r="AO872" s="101">
        <v>0</v>
      </c>
      <c r="AP872" s="101">
        <v>0</v>
      </c>
      <c r="AQ872" s="239">
        <v>0</v>
      </c>
      <c r="AR872" s="10"/>
    </row>
    <row r="873" spans="1:45" x14ac:dyDescent="0.35">
      <c r="A873" s="171"/>
      <c r="B873" s="228">
        <v>0.104167</v>
      </c>
      <c r="C873" s="78">
        <v>0</v>
      </c>
      <c r="D873" s="73">
        <v>0</v>
      </c>
      <c r="E873" s="73">
        <v>0</v>
      </c>
      <c r="F873" s="73">
        <v>0</v>
      </c>
      <c r="G873" s="73">
        <v>0</v>
      </c>
      <c r="H873" s="73">
        <v>0</v>
      </c>
      <c r="I873" s="73">
        <v>0</v>
      </c>
      <c r="J873" s="73">
        <v>0</v>
      </c>
      <c r="K873" s="73">
        <v>0</v>
      </c>
      <c r="L873" s="73">
        <v>0</v>
      </c>
      <c r="M873" s="73">
        <v>0</v>
      </c>
      <c r="N873" s="73">
        <v>0</v>
      </c>
      <c r="O873" s="74">
        <v>0</v>
      </c>
      <c r="P873" s="7"/>
      <c r="Q873" s="78">
        <v>0</v>
      </c>
      <c r="R873" s="73">
        <v>0</v>
      </c>
      <c r="S873" s="73">
        <v>0</v>
      </c>
      <c r="T873" s="73">
        <v>0</v>
      </c>
      <c r="U873" s="73">
        <v>0</v>
      </c>
      <c r="V873" s="73">
        <v>0</v>
      </c>
      <c r="W873" s="73">
        <v>0</v>
      </c>
      <c r="X873" s="73">
        <v>0</v>
      </c>
      <c r="Y873" s="73">
        <v>0</v>
      </c>
      <c r="Z873" s="73">
        <v>0</v>
      </c>
      <c r="AA873" s="73">
        <v>0</v>
      </c>
      <c r="AB873" s="73">
        <v>0</v>
      </c>
      <c r="AC873" s="74">
        <v>0</v>
      </c>
      <c r="AD873" s="7"/>
      <c r="AE873" s="78">
        <v>0</v>
      </c>
      <c r="AF873" s="193">
        <v>0</v>
      </c>
      <c r="AG873" s="101">
        <v>0</v>
      </c>
      <c r="AH873" s="101">
        <v>0</v>
      </c>
      <c r="AI873" s="101">
        <v>0</v>
      </c>
      <c r="AJ873" s="101">
        <v>0</v>
      </c>
      <c r="AK873" s="101">
        <v>0</v>
      </c>
      <c r="AL873" s="101">
        <v>0</v>
      </c>
      <c r="AM873" s="101">
        <v>0</v>
      </c>
      <c r="AN873" s="101">
        <v>0</v>
      </c>
      <c r="AO873" s="101">
        <v>0</v>
      </c>
      <c r="AP873" s="101">
        <v>0</v>
      </c>
      <c r="AQ873" s="239">
        <v>0</v>
      </c>
      <c r="AR873" s="10"/>
    </row>
    <row r="874" spans="1:45" x14ac:dyDescent="0.35">
      <c r="A874" s="171"/>
      <c r="B874" s="228">
        <v>0.114583</v>
      </c>
      <c r="C874" s="78">
        <v>0</v>
      </c>
      <c r="D874" s="73">
        <v>0</v>
      </c>
      <c r="E874" s="73">
        <v>0</v>
      </c>
      <c r="F874" s="73">
        <v>0</v>
      </c>
      <c r="G874" s="73">
        <v>0</v>
      </c>
      <c r="H874" s="73">
        <v>0</v>
      </c>
      <c r="I874" s="73">
        <v>0</v>
      </c>
      <c r="J874" s="73">
        <v>0</v>
      </c>
      <c r="K874" s="73">
        <v>0</v>
      </c>
      <c r="L874" s="73">
        <v>0</v>
      </c>
      <c r="M874" s="73">
        <v>0</v>
      </c>
      <c r="N874" s="73">
        <v>0</v>
      </c>
      <c r="O874" s="74">
        <v>0</v>
      </c>
      <c r="P874" s="7"/>
      <c r="Q874" s="78">
        <v>0.2</v>
      </c>
      <c r="R874" s="73">
        <v>0</v>
      </c>
      <c r="S874" s="73">
        <v>0</v>
      </c>
      <c r="T874" s="73">
        <v>0.2</v>
      </c>
      <c r="U874" s="73">
        <v>0</v>
      </c>
      <c r="V874" s="73">
        <v>0</v>
      </c>
      <c r="W874" s="73">
        <v>0</v>
      </c>
      <c r="X874" s="73">
        <v>0</v>
      </c>
      <c r="Y874" s="73">
        <v>0</v>
      </c>
      <c r="Z874" s="73">
        <v>0</v>
      </c>
      <c r="AA874" s="73">
        <v>0</v>
      </c>
      <c r="AB874" s="73">
        <v>0</v>
      </c>
      <c r="AC874" s="74">
        <v>0</v>
      </c>
      <c r="AD874" s="7"/>
      <c r="AE874" s="78">
        <v>0.2</v>
      </c>
      <c r="AF874" s="193">
        <v>0</v>
      </c>
      <c r="AG874" s="101">
        <v>0</v>
      </c>
      <c r="AH874" s="101">
        <v>0.2</v>
      </c>
      <c r="AI874" s="101">
        <v>0</v>
      </c>
      <c r="AJ874" s="101">
        <v>0</v>
      </c>
      <c r="AK874" s="101">
        <v>0</v>
      </c>
      <c r="AL874" s="101">
        <v>0</v>
      </c>
      <c r="AM874" s="101">
        <v>0</v>
      </c>
      <c r="AN874" s="101">
        <v>0</v>
      </c>
      <c r="AO874" s="101">
        <v>0</v>
      </c>
      <c r="AP874" s="101">
        <v>0</v>
      </c>
      <c r="AQ874" s="239">
        <v>0</v>
      </c>
      <c r="AR874" s="10"/>
    </row>
    <row r="875" spans="1:45" x14ac:dyDescent="0.35">
      <c r="A875" s="171"/>
      <c r="B875" s="228">
        <v>0.125</v>
      </c>
      <c r="C875" s="78">
        <v>0</v>
      </c>
      <c r="D875" s="73">
        <v>0</v>
      </c>
      <c r="E875" s="73">
        <v>0</v>
      </c>
      <c r="F875" s="73">
        <v>0</v>
      </c>
      <c r="G875" s="73">
        <v>0</v>
      </c>
      <c r="H875" s="73">
        <v>0</v>
      </c>
      <c r="I875" s="73">
        <v>0</v>
      </c>
      <c r="J875" s="73">
        <v>0</v>
      </c>
      <c r="K875" s="73">
        <v>0</v>
      </c>
      <c r="L875" s="73">
        <v>0</v>
      </c>
      <c r="M875" s="73">
        <v>0</v>
      </c>
      <c r="N875" s="73">
        <v>0</v>
      </c>
      <c r="O875" s="74">
        <v>0</v>
      </c>
      <c r="P875" s="7"/>
      <c r="Q875" s="78">
        <v>0</v>
      </c>
      <c r="R875" s="73">
        <v>0</v>
      </c>
      <c r="S875" s="73">
        <v>0</v>
      </c>
      <c r="T875" s="73">
        <v>0</v>
      </c>
      <c r="U875" s="73">
        <v>0</v>
      </c>
      <c r="V875" s="73">
        <v>0</v>
      </c>
      <c r="W875" s="73">
        <v>0</v>
      </c>
      <c r="X875" s="73">
        <v>0</v>
      </c>
      <c r="Y875" s="73">
        <v>0</v>
      </c>
      <c r="Z875" s="73">
        <v>0</v>
      </c>
      <c r="AA875" s="73">
        <v>0</v>
      </c>
      <c r="AB875" s="73">
        <v>0</v>
      </c>
      <c r="AC875" s="74">
        <v>0</v>
      </c>
      <c r="AD875" s="7"/>
      <c r="AE875" s="78">
        <v>0</v>
      </c>
      <c r="AF875" s="193">
        <v>0</v>
      </c>
      <c r="AG875" s="101">
        <v>0</v>
      </c>
      <c r="AH875" s="101">
        <v>0</v>
      </c>
      <c r="AI875" s="101">
        <v>0</v>
      </c>
      <c r="AJ875" s="101">
        <v>0</v>
      </c>
      <c r="AK875" s="101">
        <v>0</v>
      </c>
      <c r="AL875" s="101">
        <v>0</v>
      </c>
      <c r="AM875" s="101">
        <v>0</v>
      </c>
      <c r="AN875" s="101">
        <v>0</v>
      </c>
      <c r="AO875" s="101">
        <v>0</v>
      </c>
      <c r="AP875" s="101">
        <v>0</v>
      </c>
      <c r="AQ875" s="239">
        <v>0</v>
      </c>
      <c r="AR875" s="10"/>
    </row>
    <row r="876" spans="1:45" x14ac:dyDescent="0.35">
      <c r="A876" s="171"/>
      <c r="B876" s="228">
        <v>0.13541700000000001</v>
      </c>
      <c r="C876" s="78">
        <v>0</v>
      </c>
      <c r="D876" s="73">
        <v>0</v>
      </c>
      <c r="E876" s="73">
        <v>0</v>
      </c>
      <c r="F876" s="73">
        <v>0</v>
      </c>
      <c r="G876" s="73">
        <v>0</v>
      </c>
      <c r="H876" s="73">
        <v>0</v>
      </c>
      <c r="I876" s="73">
        <v>0</v>
      </c>
      <c r="J876" s="73">
        <v>0</v>
      </c>
      <c r="K876" s="73">
        <v>0</v>
      </c>
      <c r="L876" s="73">
        <v>0</v>
      </c>
      <c r="M876" s="73">
        <v>0</v>
      </c>
      <c r="N876" s="73">
        <v>0</v>
      </c>
      <c r="O876" s="74">
        <v>0</v>
      </c>
      <c r="P876" s="7"/>
      <c r="Q876" s="78">
        <v>0</v>
      </c>
      <c r="R876" s="73">
        <v>0</v>
      </c>
      <c r="S876" s="73">
        <v>0</v>
      </c>
      <c r="T876" s="73">
        <v>0</v>
      </c>
      <c r="U876" s="73">
        <v>0</v>
      </c>
      <c r="V876" s="73">
        <v>0</v>
      </c>
      <c r="W876" s="73">
        <v>0</v>
      </c>
      <c r="X876" s="73">
        <v>0</v>
      </c>
      <c r="Y876" s="73">
        <v>0</v>
      </c>
      <c r="Z876" s="73">
        <v>0</v>
      </c>
      <c r="AA876" s="73">
        <v>0</v>
      </c>
      <c r="AB876" s="73">
        <v>0</v>
      </c>
      <c r="AC876" s="74">
        <v>0</v>
      </c>
      <c r="AD876" s="7"/>
      <c r="AE876" s="78">
        <v>0</v>
      </c>
      <c r="AF876" s="193">
        <v>0</v>
      </c>
      <c r="AG876" s="101">
        <v>0</v>
      </c>
      <c r="AH876" s="101">
        <v>0</v>
      </c>
      <c r="AI876" s="101">
        <v>0</v>
      </c>
      <c r="AJ876" s="101">
        <v>0</v>
      </c>
      <c r="AK876" s="101">
        <v>0</v>
      </c>
      <c r="AL876" s="101">
        <v>0</v>
      </c>
      <c r="AM876" s="101">
        <v>0</v>
      </c>
      <c r="AN876" s="101">
        <v>0</v>
      </c>
      <c r="AO876" s="101">
        <v>0</v>
      </c>
      <c r="AP876" s="101">
        <v>0</v>
      </c>
      <c r="AQ876" s="239">
        <v>0</v>
      </c>
      <c r="AR876" s="10"/>
    </row>
    <row r="877" spans="1:45" x14ac:dyDescent="0.35">
      <c r="A877" s="171"/>
      <c r="B877" s="228">
        <v>0.14583299999999999</v>
      </c>
      <c r="C877" s="78">
        <v>0</v>
      </c>
      <c r="D877" s="73">
        <v>0</v>
      </c>
      <c r="E877" s="73">
        <v>0</v>
      </c>
      <c r="F877" s="73">
        <v>0</v>
      </c>
      <c r="G877" s="73">
        <v>0</v>
      </c>
      <c r="H877" s="73">
        <v>0</v>
      </c>
      <c r="I877" s="73">
        <v>0</v>
      </c>
      <c r="J877" s="73">
        <v>0</v>
      </c>
      <c r="K877" s="73">
        <v>0</v>
      </c>
      <c r="L877" s="73">
        <v>0</v>
      </c>
      <c r="M877" s="73">
        <v>0</v>
      </c>
      <c r="N877" s="73">
        <v>0</v>
      </c>
      <c r="O877" s="74">
        <v>0</v>
      </c>
      <c r="P877" s="7"/>
      <c r="Q877" s="78">
        <v>0</v>
      </c>
      <c r="R877" s="73">
        <v>0</v>
      </c>
      <c r="S877" s="73">
        <v>0</v>
      </c>
      <c r="T877" s="73">
        <v>0</v>
      </c>
      <c r="U877" s="73">
        <v>0</v>
      </c>
      <c r="V877" s="73">
        <v>0</v>
      </c>
      <c r="W877" s="73">
        <v>0</v>
      </c>
      <c r="X877" s="73">
        <v>0</v>
      </c>
      <c r="Y877" s="73">
        <v>0</v>
      </c>
      <c r="Z877" s="73">
        <v>0</v>
      </c>
      <c r="AA877" s="73">
        <v>0</v>
      </c>
      <c r="AB877" s="73">
        <v>0</v>
      </c>
      <c r="AC877" s="74">
        <v>0</v>
      </c>
      <c r="AD877" s="7"/>
      <c r="AE877" s="78">
        <v>0</v>
      </c>
      <c r="AF877" s="193">
        <v>0</v>
      </c>
      <c r="AG877" s="101">
        <v>0</v>
      </c>
      <c r="AH877" s="101">
        <v>0</v>
      </c>
      <c r="AI877" s="101">
        <v>0</v>
      </c>
      <c r="AJ877" s="101">
        <v>0</v>
      </c>
      <c r="AK877" s="101">
        <v>0</v>
      </c>
      <c r="AL877" s="101">
        <v>0</v>
      </c>
      <c r="AM877" s="101">
        <v>0</v>
      </c>
      <c r="AN877" s="101">
        <v>0</v>
      </c>
      <c r="AO877" s="101">
        <v>0</v>
      </c>
      <c r="AP877" s="101">
        <v>0</v>
      </c>
      <c r="AQ877" s="239">
        <v>0</v>
      </c>
      <c r="AR877" s="10"/>
    </row>
    <row r="878" spans="1:45" x14ac:dyDescent="0.35">
      <c r="A878" s="171"/>
      <c r="B878" s="228">
        <v>0.15625</v>
      </c>
      <c r="C878" s="78">
        <v>0</v>
      </c>
      <c r="D878" s="73">
        <v>0</v>
      </c>
      <c r="E878" s="73">
        <v>0</v>
      </c>
      <c r="F878" s="73">
        <v>0</v>
      </c>
      <c r="G878" s="73">
        <v>0</v>
      </c>
      <c r="H878" s="73">
        <v>0</v>
      </c>
      <c r="I878" s="73">
        <v>0</v>
      </c>
      <c r="J878" s="73">
        <v>0</v>
      </c>
      <c r="K878" s="73">
        <v>0</v>
      </c>
      <c r="L878" s="73">
        <v>0</v>
      </c>
      <c r="M878" s="73">
        <v>0</v>
      </c>
      <c r="N878" s="73">
        <v>0</v>
      </c>
      <c r="O878" s="74">
        <v>0</v>
      </c>
      <c r="P878" s="7"/>
      <c r="Q878" s="78">
        <v>0.2</v>
      </c>
      <c r="R878" s="73">
        <v>0</v>
      </c>
      <c r="S878" s="73">
        <v>0.2</v>
      </c>
      <c r="T878" s="73">
        <v>0</v>
      </c>
      <c r="U878" s="73">
        <v>0</v>
      </c>
      <c r="V878" s="73">
        <v>0</v>
      </c>
      <c r="W878" s="73">
        <v>0</v>
      </c>
      <c r="X878" s="73">
        <v>0</v>
      </c>
      <c r="Y878" s="73">
        <v>0</v>
      </c>
      <c r="Z878" s="73">
        <v>0</v>
      </c>
      <c r="AA878" s="73">
        <v>0</v>
      </c>
      <c r="AB878" s="73">
        <v>0</v>
      </c>
      <c r="AC878" s="74">
        <v>0</v>
      </c>
      <c r="AD878" s="7"/>
      <c r="AE878" s="78">
        <v>0.2</v>
      </c>
      <c r="AF878" s="193">
        <v>0</v>
      </c>
      <c r="AG878" s="101">
        <v>0.2</v>
      </c>
      <c r="AH878" s="101">
        <v>0</v>
      </c>
      <c r="AI878" s="101">
        <v>0</v>
      </c>
      <c r="AJ878" s="101">
        <v>0</v>
      </c>
      <c r="AK878" s="101">
        <v>0</v>
      </c>
      <c r="AL878" s="101">
        <v>0</v>
      </c>
      <c r="AM878" s="101">
        <v>0</v>
      </c>
      <c r="AN878" s="101">
        <v>0</v>
      </c>
      <c r="AO878" s="101">
        <v>0</v>
      </c>
      <c r="AP878" s="101">
        <v>0</v>
      </c>
      <c r="AQ878" s="239">
        <v>0</v>
      </c>
      <c r="AR878" s="10"/>
    </row>
    <row r="879" spans="1:45" x14ac:dyDescent="0.35">
      <c r="A879" s="171"/>
      <c r="B879" s="228">
        <v>0.16666700000000001</v>
      </c>
      <c r="C879" s="78">
        <v>0</v>
      </c>
      <c r="D879" s="73">
        <v>0</v>
      </c>
      <c r="E879" s="73">
        <v>0</v>
      </c>
      <c r="F879" s="73">
        <v>0</v>
      </c>
      <c r="G879" s="73">
        <v>0</v>
      </c>
      <c r="H879" s="73">
        <v>0</v>
      </c>
      <c r="I879" s="73">
        <v>0</v>
      </c>
      <c r="J879" s="73">
        <v>0</v>
      </c>
      <c r="K879" s="73">
        <v>0</v>
      </c>
      <c r="L879" s="73">
        <v>0</v>
      </c>
      <c r="M879" s="73">
        <v>0</v>
      </c>
      <c r="N879" s="73">
        <v>0</v>
      </c>
      <c r="O879" s="74">
        <v>0</v>
      </c>
      <c r="P879" s="7"/>
      <c r="Q879" s="78">
        <v>0</v>
      </c>
      <c r="R879" s="73">
        <v>0</v>
      </c>
      <c r="S879" s="73">
        <v>0</v>
      </c>
      <c r="T879" s="73">
        <v>0</v>
      </c>
      <c r="U879" s="73">
        <v>0</v>
      </c>
      <c r="V879" s="73">
        <v>0</v>
      </c>
      <c r="W879" s="73">
        <v>0</v>
      </c>
      <c r="X879" s="73">
        <v>0</v>
      </c>
      <c r="Y879" s="73">
        <v>0</v>
      </c>
      <c r="Z879" s="73">
        <v>0</v>
      </c>
      <c r="AA879" s="73">
        <v>0</v>
      </c>
      <c r="AB879" s="73">
        <v>0</v>
      </c>
      <c r="AC879" s="74">
        <v>0</v>
      </c>
      <c r="AD879" s="7"/>
      <c r="AE879" s="78">
        <v>0</v>
      </c>
      <c r="AF879" s="193">
        <v>0</v>
      </c>
      <c r="AG879" s="101">
        <v>0</v>
      </c>
      <c r="AH879" s="101">
        <v>0</v>
      </c>
      <c r="AI879" s="101">
        <v>0</v>
      </c>
      <c r="AJ879" s="101">
        <v>0</v>
      </c>
      <c r="AK879" s="101">
        <v>0</v>
      </c>
      <c r="AL879" s="101">
        <v>0</v>
      </c>
      <c r="AM879" s="101">
        <v>0</v>
      </c>
      <c r="AN879" s="101">
        <v>0</v>
      </c>
      <c r="AO879" s="101">
        <v>0</v>
      </c>
      <c r="AP879" s="101">
        <v>0</v>
      </c>
      <c r="AQ879" s="239">
        <v>0</v>
      </c>
      <c r="AR879" s="10"/>
    </row>
    <row r="880" spans="1:45" x14ac:dyDescent="0.35">
      <c r="A880" s="171"/>
      <c r="B880" s="228">
        <v>0.17708299999999999</v>
      </c>
      <c r="C880" s="78">
        <v>0</v>
      </c>
      <c r="D880" s="73">
        <v>0</v>
      </c>
      <c r="E880" s="73">
        <v>0</v>
      </c>
      <c r="F880" s="73">
        <v>0</v>
      </c>
      <c r="G880" s="73">
        <v>0</v>
      </c>
      <c r="H880" s="73">
        <v>0</v>
      </c>
      <c r="I880" s="73">
        <v>0</v>
      </c>
      <c r="J880" s="73">
        <v>0</v>
      </c>
      <c r="K880" s="73">
        <v>0</v>
      </c>
      <c r="L880" s="73">
        <v>0</v>
      </c>
      <c r="M880" s="73">
        <v>0</v>
      </c>
      <c r="N880" s="73">
        <v>0</v>
      </c>
      <c r="O880" s="74">
        <v>0</v>
      </c>
      <c r="P880" s="7"/>
      <c r="Q880" s="78">
        <v>0</v>
      </c>
      <c r="R880" s="73">
        <v>0</v>
      </c>
      <c r="S880" s="73">
        <v>0</v>
      </c>
      <c r="T880" s="73">
        <v>0</v>
      </c>
      <c r="U880" s="73">
        <v>0</v>
      </c>
      <c r="V880" s="73">
        <v>0</v>
      </c>
      <c r="W880" s="73">
        <v>0</v>
      </c>
      <c r="X880" s="73">
        <v>0</v>
      </c>
      <c r="Y880" s="73">
        <v>0</v>
      </c>
      <c r="Z880" s="73">
        <v>0</v>
      </c>
      <c r="AA880" s="73">
        <v>0</v>
      </c>
      <c r="AB880" s="73">
        <v>0</v>
      </c>
      <c r="AC880" s="74">
        <v>0</v>
      </c>
      <c r="AD880" s="7"/>
      <c r="AE880" s="78">
        <v>0</v>
      </c>
      <c r="AF880" s="193">
        <v>0</v>
      </c>
      <c r="AG880" s="101">
        <v>0</v>
      </c>
      <c r="AH880" s="101">
        <v>0</v>
      </c>
      <c r="AI880" s="101">
        <v>0</v>
      </c>
      <c r="AJ880" s="101">
        <v>0</v>
      </c>
      <c r="AK880" s="101">
        <v>0</v>
      </c>
      <c r="AL880" s="101">
        <v>0</v>
      </c>
      <c r="AM880" s="101">
        <v>0</v>
      </c>
      <c r="AN880" s="101">
        <v>0</v>
      </c>
      <c r="AO880" s="101">
        <v>0</v>
      </c>
      <c r="AP880" s="101">
        <v>0</v>
      </c>
      <c r="AQ880" s="239">
        <v>0</v>
      </c>
      <c r="AR880" s="10"/>
    </row>
    <row r="881" spans="1:44" x14ac:dyDescent="0.35">
      <c r="A881" s="171"/>
      <c r="B881" s="228">
        <v>0.1875</v>
      </c>
      <c r="C881" s="78">
        <v>0</v>
      </c>
      <c r="D881" s="73">
        <v>0</v>
      </c>
      <c r="E881" s="73">
        <v>0</v>
      </c>
      <c r="F881" s="73">
        <v>0</v>
      </c>
      <c r="G881" s="73">
        <v>0</v>
      </c>
      <c r="H881" s="73">
        <v>0</v>
      </c>
      <c r="I881" s="73">
        <v>0</v>
      </c>
      <c r="J881" s="73">
        <v>0</v>
      </c>
      <c r="K881" s="73">
        <v>0</v>
      </c>
      <c r="L881" s="73">
        <v>0</v>
      </c>
      <c r="M881" s="73">
        <v>0</v>
      </c>
      <c r="N881" s="73">
        <v>0</v>
      </c>
      <c r="O881" s="74">
        <v>0</v>
      </c>
      <c r="P881" s="7"/>
      <c r="Q881" s="78">
        <v>0</v>
      </c>
      <c r="R881" s="73">
        <v>0</v>
      </c>
      <c r="S881" s="73">
        <v>0</v>
      </c>
      <c r="T881" s="73">
        <v>0</v>
      </c>
      <c r="U881" s="73">
        <v>0</v>
      </c>
      <c r="V881" s="73">
        <v>0</v>
      </c>
      <c r="W881" s="73">
        <v>0</v>
      </c>
      <c r="X881" s="73">
        <v>0</v>
      </c>
      <c r="Y881" s="73">
        <v>0</v>
      </c>
      <c r="Z881" s="73">
        <v>0</v>
      </c>
      <c r="AA881" s="73">
        <v>0</v>
      </c>
      <c r="AB881" s="73">
        <v>0</v>
      </c>
      <c r="AC881" s="74">
        <v>0</v>
      </c>
      <c r="AD881" s="7"/>
      <c r="AE881" s="78">
        <v>0</v>
      </c>
      <c r="AF881" s="193">
        <v>0</v>
      </c>
      <c r="AG881" s="101">
        <v>0</v>
      </c>
      <c r="AH881" s="101">
        <v>0</v>
      </c>
      <c r="AI881" s="101">
        <v>0</v>
      </c>
      <c r="AJ881" s="101">
        <v>0</v>
      </c>
      <c r="AK881" s="101">
        <v>0</v>
      </c>
      <c r="AL881" s="101">
        <v>0</v>
      </c>
      <c r="AM881" s="101">
        <v>0</v>
      </c>
      <c r="AN881" s="101">
        <v>0</v>
      </c>
      <c r="AO881" s="101">
        <v>0</v>
      </c>
      <c r="AP881" s="101">
        <v>0</v>
      </c>
      <c r="AQ881" s="239">
        <v>0</v>
      </c>
      <c r="AR881" s="10"/>
    </row>
    <row r="882" spans="1:44" x14ac:dyDescent="0.35">
      <c r="A882" s="171"/>
      <c r="B882" s="228">
        <v>0.19791700000000001</v>
      </c>
      <c r="C882" s="78">
        <v>0.2</v>
      </c>
      <c r="D882" s="73">
        <v>0</v>
      </c>
      <c r="E882" s="73">
        <v>0.2</v>
      </c>
      <c r="F882" s="73">
        <v>0</v>
      </c>
      <c r="G882" s="73">
        <v>0</v>
      </c>
      <c r="H882" s="73">
        <v>0</v>
      </c>
      <c r="I882" s="73">
        <v>0</v>
      </c>
      <c r="J882" s="73">
        <v>0</v>
      </c>
      <c r="K882" s="73">
        <v>0</v>
      </c>
      <c r="L882" s="73">
        <v>0</v>
      </c>
      <c r="M882" s="73">
        <v>0</v>
      </c>
      <c r="N882" s="73">
        <v>0</v>
      </c>
      <c r="O882" s="74">
        <v>0</v>
      </c>
      <c r="P882" s="7"/>
      <c r="Q882" s="78">
        <v>0</v>
      </c>
      <c r="R882" s="73">
        <v>0</v>
      </c>
      <c r="S882" s="73">
        <v>0</v>
      </c>
      <c r="T882" s="73">
        <v>0</v>
      </c>
      <c r="U882" s="73">
        <v>0</v>
      </c>
      <c r="V882" s="73">
        <v>0</v>
      </c>
      <c r="W882" s="73">
        <v>0</v>
      </c>
      <c r="X882" s="73">
        <v>0</v>
      </c>
      <c r="Y882" s="73">
        <v>0</v>
      </c>
      <c r="Z882" s="73">
        <v>0</v>
      </c>
      <c r="AA882" s="73">
        <v>0</v>
      </c>
      <c r="AB882" s="73">
        <v>0</v>
      </c>
      <c r="AC882" s="74">
        <v>0</v>
      </c>
      <c r="AD882" s="7"/>
      <c r="AE882" s="78">
        <v>0.2</v>
      </c>
      <c r="AF882" s="193">
        <v>0</v>
      </c>
      <c r="AG882" s="101">
        <v>0.2</v>
      </c>
      <c r="AH882" s="101">
        <v>0</v>
      </c>
      <c r="AI882" s="101">
        <v>0</v>
      </c>
      <c r="AJ882" s="101">
        <v>0</v>
      </c>
      <c r="AK882" s="101">
        <v>0</v>
      </c>
      <c r="AL882" s="101">
        <v>0</v>
      </c>
      <c r="AM882" s="101">
        <v>0</v>
      </c>
      <c r="AN882" s="101">
        <v>0</v>
      </c>
      <c r="AO882" s="101">
        <v>0</v>
      </c>
      <c r="AP882" s="101">
        <v>0</v>
      </c>
      <c r="AQ882" s="239">
        <v>0</v>
      </c>
      <c r="AR882" s="10"/>
    </row>
    <row r="883" spans="1:44" x14ac:dyDescent="0.35">
      <c r="A883" s="171"/>
      <c r="B883" s="228">
        <v>0.20833299999999999</v>
      </c>
      <c r="C883" s="78">
        <v>0.2</v>
      </c>
      <c r="D883" s="73">
        <v>0</v>
      </c>
      <c r="E883" s="73">
        <v>0.2</v>
      </c>
      <c r="F883" s="73">
        <v>0</v>
      </c>
      <c r="G883" s="73">
        <v>0</v>
      </c>
      <c r="H883" s="73">
        <v>0</v>
      </c>
      <c r="I883" s="73">
        <v>0</v>
      </c>
      <c r="J883" s="73">
        <v>0</v>
      </c>
      <c r="K883" s="73">
        <v>0</v>
      </c>
      <c r="L883" s="73">
        <v>0</v>
      </c>
      <c r="M883" s="73">
        <v>0</v>
      </c>
      <c r="N883" s="73">
        <v>0</v>
      </c>
      <c r="O883" s="74">
        <v>0</v>
      </c>
      <c r="P883" s="7"/>
      <c r="Q883" s="78">
        <v>0.2</v>
      </c>
      <c r="R883" s="73">
        <v>0</v>
      </c>
      <c r="S883" s="73">
        <v>0</v>
      </c>
      <c r="T883" s="73">
        <v>0.2</v>
      </c>
      <c r="U883" s="73">
        <v>0</v>
      </c>
      <c r="V883" s="73">
        <v>0</v>
      </c>
      <c r="W883" s="73">
        <v>0</v>
      </c>
      <c r="X883" s="73">
        <v>0</v>
      </c>
      <c r="Y883" s="73">
        <v>0</v>
      </c>
      <c r="Z883" s="73">
        <v>0</v>
      </c>
      <c r="AA883" s="73">
        <v>0</v>
      </c>
      <c r="AB883" s="73">
        <v>0</v>
      </c>
      <c r="AC883" s="74">
        <v>0</v>
      </c>
      <c r="AD883" s="7"/>
      <c r="AE883" s="78">
        <v>0.4</v>
      </c>
      <c r="AF883" s="193">
        <v>0</v>
      </c>
      <c r="AG883" s="101">
        <v>0.2</v>
      </c>
      <c r="AH883" s="101">
        <v>0.2</v>
      </c>
      <c r="AI883" s="101">
        <v>0</v>
      </c>
      <c r="AJ883" s="101">
        <v>0</v>
      </c>
      <c r="AK883" s="101">
        <v>0</v>
      </c>
      <c r="AL883" s="101">
        <v>0</v>
      </c>
      <c r="AM883" s="101">
        <v>0</v>
      </c>
      <c r="AN883" s="101">
        <v>0</v>
      </c>
      <c r="AO883" s="101">
        <v>0</v>
      </c>
      <c r="AP883" s="101">
        <v>0</v>
      </c>
      <c r="AQ883" s="239">
        <v>0</v>
      </c>
      <c r="AR883" s="10"/>
    </row>
    <row r="884" spans="1:44" x14ac:dyDescent="0.35">
      <c r="A884" s="171"/>
      <c r="B884" s="228">
        <v>0.21875</v>
      </c>
      <c r="C884" s="78">
        <v>0.4</v>
      </c>
      <c r="D884" s="73">
        <v>0.2</v>
      </c>
      <c r="E884" s="73">
        <v>0</v>
      </c>
      <c r="F884" s="73">
        <v>0</v>
      </c>
      <c r="G884" s="73">
        <v>0.2</v>
      </c>
      <c r="H884" s="73">
        <v>0</v>
      </c>
      <c r="I884" s="73">
        <v>0</v>
      </c>
      <c r="J884" s="73">
        <v>0</v>
      </c>
      <c r="K884" s="73">
        <v>0</v>
      </c>
      <c r="L884" s="73">
        <v>0</v>
      </c>
      <c r="M884" s="73">
        <v>0</v>
      </c>
      <c r="N884" s="73">
        <v>0</v>
      </c>
      <c r="O884" s="74">
        <v>0</v>
      </c>
      <c r="P884" s="7"/>
      <c r="Q884" s="78">
        <v>0.6</v>
      </c>
      <c r="R884" s="73">
        <v>0</v>
      </c>
      <c r="S884" s="73">
        <v>0.6</v>
      </c>
      <c r="T884" s="73">
        <v>0</v>
      </c>
      <c r="U884" s="73">
        <v>0</v>
      </c>
      <c r="V884" s="73">
        <v>0</v>
      </c>
      <c r="W884" s="73">
        <v>0</v>
      </c>
      <c r="X884" s="73">
        <v>0</v>
      </c>
      <c r="Y884" s="73">
        <v>0</v>
      </c>
      <c r="Z884" s="73">
        <v>0</v>
      </c>
      <c r="AA884" s="73">
        <v>0</v>
      </c>
      <c r="AB884" s="73">
        <v>0</v>
      </c>
      <c r="AC884" s="74">
        <v>0</v>
      </c>
      <c r="AD884" s="7"/>
      <c r="AE884" s="78">
        <v>1</v>
      </c>
      <c r="AF884" s="193">
        <v>0.2</v>
      </c>
      <c r="AG884" s="101">
        <v>0.6</v>
      </c>
      <c r="AH884" s="101">
        <v>0</v>
      </c>
      <c r="AI884" s="101">
        <v>0.2</v>
      </c>
      <c r="AJ884" s="101">
        <v>0</v>
      </c>
      <c r="AK884" s="101">
        <v>0</v>
      </c>
      <c r="AL884" s="101">
        <v>0</v>
      </c>
      <c r="AM884" s="101">
        <v>0</v>
      </c>
      <c r="AN884" s="101">
        <v>0</v>
      </c>
      <c r="AO884" s="101">
        <v>0</v>
      </c>
      <c r="AP884" s="101">
        <v>0</v>
      </c>
      <c r="AQ884" s="239">
        <v>0</v>
      </c>
      <c r="AR884" s="10"/>
    </row>
    <row r="885" spans="1:44" x14ac:dyDescent="0.35">
      <c r="A885" s="171"/>
      <c r="B885" s="228">
        <v>0.22916700000000001</v>
      </c>
      <c r="C885" s="78">
        <v>0</v>
      </c>
      <c r="D885" s="73">
        <v>0</v>
      </c>
      <c r="E885" s="73">
        <v>0</v>
      </c>
      <c r="F885" s="73">
        <v>0</v>
      </c>
      <c r="G885" s="73">
        <v>0</v>
      </c>
      <c r="H885" s="73">
        <v>0</v>
      </c>
      <c r="I885" s="73">
        <v>0</v>
      </c>
      <c r="J885" s="73">
        <v>0</v>
      </c>
      <c r="K885" s="73">
        <v>0</v>
      </c>
      <c r="L885" s="73">
        <v>0</v>
      </c>
      <c r="M885" s="73">
        <v>0</v>
      </c>
      <c r="N885" s="73">
        <v>0</v>
      </c>
      <c r="O885" s="74">
        <v>0</v>
      </c>
      <c r="P885" s="7"/>
      <c r="Q885" s="78">
        <v>0.60000000000000009</v>
      </c>
      <c r="R885" s="73">
        <v>0.2</v>
      </c>
      <c r="S885" s="73">
        <v>0.2</v>
      </c>
      <c r="T885" s="73">
        <v>0</v>
      </c>
      <c r="U885" s="73">
        <v>0.2</v>
      </c>
      <c r="V885" s="73">
        <v>0</v>
      </c>
      <c r="W885" s="73">
        <v>0</v>
      </c>
      <c r="X885" s="73">
        <v>0</v>
      </c>
      <c r="Y885" s="73">
        <v>0</v>
      </c>
      <c r="Z885" s="73">
        <v>0</v>
      </c>
      <c r="AA885" s="73">
        <v>0</v>
      </c>
      <c r="AB885" s="73">
        <v>0</v>
      </c>
      <c r="AC885" s="74">
        <v>0</v>
      </c>
      <c r="AD885" s="7"/>
      <c r="AE885" s="78">
        <v>0.60000000000000009</v>
      </c>
      <c r="AF885" s="193">
        <v>0.2</v>
      </c>
      <c r="AG885" s="101">
        <v>0.2</v>
      </c>
      <c r="AH885" s="101">
        <v>0</v>
      </c>
      <c r="AI885" s="101">
        <v>0.2</v>
      </c>
      <c r="AJ885" s="101">
        <v>0</v>
      </c>
      <c r="AK885" s="101">
        <v>0</v>
      </c>
      <c r="AL885" s="101">
        <v>0</v>
      </c>
      <c r="AM885" s="101">
        <v>0</v>
      </c>
      <c r="AN885" s="101">
        <v>0</v>
      </c>
      <c r="AO885" s="101">
        <v>0</v>
      </c>
      <c r="AP885" s="101">
        <v>0</v>
      </c>
      <c r="AQ885" s="239">
        <v>0</v>
      </c>
      <c r="AR885" s="10"/>
    </row>
    <row r="886" spans="1:44" x14ac:dyDescent="0.35">
      <c r="A886" s="171"/>
      <c r="B886" s="228">
        <v>0.23958299999999999</v>
      </c>
      <c r="C886" s="78">
        <v>0.2</v>
      </c>
      <c r="D886" s="73">
        <v>0</v>
      </c>
      <c r="E886" s="73">
        <v>0</v>
      </c>
      <c r="F886" s="73">
        <v>0</v>
      </c>
      <c r="G886" s="73">
        <v>0.2</v>
      </c>
      <c r="H886" s="73">
        <v>0</v>
      </c>
      <c r="I886" s="73">
        <v>0</v>
      </c>
      <c r="J886" s="73">
        <v>0</v>
      </c>
      <c r="K886" s="73">
        <v>0</v>
      </c>
      <c r="L886" s="73">
        <v>0</v>
      </c>
      <c r="M886" s="73">
        <v>0</v>
      </c>
      <c r="N886" s="73">
        <v>0</v>
      </c>
      <c r="O886" s="74">
        <v>0</v>
      </c>
      <c r="P886" s="7"/>
      <c r="Q886" s="78">
        <v>0</v>
      </c>
      <c r="R886" s="73">
        <v>0</v>
      </c>
      <c r="S886" s="73">
        <v>0</v>
      </c>
      <c r="T886" s="73">
        <v>0</v>
      </c>
      <c r="U886" s="73">
        <v>0</v>
      </c>
      <c r="V886" s="73">
        <v>0</v>
      </c>
      <c r="W886" s="73">
        <v>0</v>
      </c>
      <c r="X886" s="73">
        <v>0</v>
      </c>
      <c r="Y886" s="73">
        <v>0</v>
      </c>
      <c r="Z886" s="73">
        <v>0</v>
      </c>
      <c r="AA886" s="73">
        <v>0</v>
      </c>
      <c r="AB886" s="73">
        <v>0</v>
      </c>
      <c r="AC886" s="74">
        <v>0</v>
      </c>
      <c r="AD886" s="7"/>
      <c r="AE886" s="78">
        <v>0.2</v>
      </c>
      <c r="AF886" s="193">
        <v>0</v>
      </c>
      <c r="AG886" s="101">
        <v>0</v>
      </c>
      <c r="AH886" s="101">
        <v>0</v>
      </c>
      <c r="AI886" s="101">
        <v>0.2</v>
      </c>
      <c r="AJ886" s="101">
        <v>0</v>
      </c>
      <c r="AK886" s="101">
        <v>0</v>
      </c>
      <c r="AL886" s="101">
        <v>0</v>
      </c>
      <c r="AM886" s="101">
        <v>0</v>
      </c>
      <c r="AN886" s="101">
        <v>0</v>
      </c>
      <c r="AO886" s="101">
        <v>0</v>
      </c>
      <c r="AP886" s="101">
        <v>0</v>
      </c>
      <c r="AQ886" s="239">
        <v>0</v>
      </c>
      <c r="AR886" s="10"/>
    </row>
    <row r="887" spans="1:44" x14ac:dyDescent="0.35">
      <c r="A887" s="171"/>
      <c r="B887" s="228">
        <v>0.25</v>
      </c>
      <c r="C887" s="78">
        <v>0</v>
      </c>
      <c r="D887" s="101">
        <v>0</v>
      </c>
      <c r="E887" s="73">
        <v>0</v>
      </c>
      <c r="F887" s="73">
        <v>0</v>
      </c>
      <c r="G887" s="73">
        <v>0</v>
      </c>
      <c r="H887" s="73">
        <v>0</v>
      </c>
      <c r="I887" s="73">
        <v>0</v>
      </c>
      <c r="J887" s="73">
        <v>0</v>
      </c>
      <c r="K887" s="73">
        <v>0</v>
      </c>
      <c r="L887" s="73">
        <v>0</v>
      </c>
      <c r="M887" s="73">
        <v>0</v>
      </c>
      <c r="N887" s="73">
        <v>0</v>
      </c>
      <c r="O887" s="74">
        <v>0</v>
      </c>
      <c r="P887" s="7"/>
      <c r="Q887" s="78">
        <v>0.8</v>
      </c>
      <c r="R887" s="101">
        <v>0.2</v>
      </c>
      <c r="S887" s="73">
        <v>0.4</v>
      </c>
      <c r="T887" s="73">
        <v>0</v>
      </c>
      <c r="U887" s="73">
        <v>0</v>
      </c>
      <c r="V887" s="73">
        <v>0</v>
      </c>
      <c r="W887" s="73">
        <v>0</v>
      </c>
      <c r="X887" s="73">
        <v>0</v>
      </c>
      <c r="Y887" s="73">
        <v>0</v>
      </c>
      <c r="Z887" s="73">
        <v>0</v>
      </c>
      <c r="AA887" s="73">
        <v>0.2</v>
      </c>
      <c r="AB887" s="73">
        <v>0</v>
      </c>
      <c r="AC887" s="74">
        <v>0</v>
      </c>
      <c r="AD887" s="7"/>
      <c r="AE887" s="78">
        <v>0.8</v>
      </c>
      <c r="AF887" s="193">
        <v>0.2</v>
      </c>
      <c r="AG887" s="101">
        <v>0.4</v>
      </c>
      <c r="AH887" s="101">
        <v>0</v>
      </c>
      <c r="AI887" s="101">
        <v>0</v>
      </c>
      <c r="AJ887" s="101">
        <v>0</v>
      </c>
      <c r="AK887" s="101">
        <v>0</v>
      </c>
      <c r="AL887" s="101">
        <v>0</v>
      </c>
      <c r="AM887" s="101">
        <v>0</v>
      </c>
      <c r="AN887" s="101">
        <v>0</v>
      </c>
      <c r="AO887" s="101">
        <v>0.2</v>
      </c>
      <c r="AP887" s="101">
        <v>0</v>
      </c>
      <c r="AQ887" s="239">
        <v>0</v>
      </c>
      <c r="AR887" s="10"/>
    </row>
    <row r="888" spans="1:44" x14ac:dyDescent="0.35">
      <c r="A888" s="171"/>
      <c r="B888" s="228">
        <v>0.26041700000000001</v>
      </c>
      <c r="C888" s="78">
        <v>0.8</v>
      </c>
      <c r="D888" s="73">
        <v>0</v>
      </c>
      <c r="E888" s="73">
        <v>0.8</v>
      </c>
      <c r="F888" s="73">
        <v>0</v>
      </c>
      <c r="G888" s="73">
        <v>0</v>
      </c>
      <c r="H888" s="73">
        <v>0</v>
      </c>
      <c r="I888" s="73">
        <v>0</v>
      </c>
      <c r="J888" s="73">
        <v>0</v>
      </c>
      <c r="K888" s="73">
        <v>0</v>
      </c>
      <c r="L888" s="73">
        <v>0</v>
      </c>
      <c r="M888" s="73">
        <v>0</v>
      </c>
      <c r="N888" s="73">
        <v>0</v>
      </c>
      <c r="O888" s="74">
        <v>0</v>
      </c>
      <c r="P888" s="7"/>
      <c r="Q888" s="78">
        <v>0.2</v>
      </c>
      <c r="R888" s="73">
        <v>0</v>
      </c>
      <c r="S888" s="73">
        <v>0.2</v>
      </c>
      <c r="T888" s="73">
        <v>0</v>
      </c>
      <c r="U888" s="73">
        <v>0</v>
      </c>
      <c r="V888" s="73">
        <v>0</v>
      </c>
      <c r="W888" s="73">
        <v>0</v>
      </c>
      <c r="X888" s="73">
        <v>0</v>
      </c>
      <c r="Y888" s="73">
        <v>0</v>
      </c>
      <c r="Z888" s="73">
        <v>0</v>
      </c>
      <c r="AA888" s="73">
        <v>0</v>
      </c>
      <c r="AB888" s="73">
        <v>0</v>
      </c>
      <c r="AC888" s="74">
        <v>0</v>
      </c>
      <c r="AD888" s="7"/>
      <c r="AE888" s="78">
        <v>1</v>
      </c>
      <c r="AF888" s="193">
        <v>0</v>
      </c>
      <c r="AG888" s="101">
        <v>1</v>
      </c>
      <c r="AH888" s="101">
        <v>0</v>
      </c>
      <c r="AI888" s="101">
        <v>0</v>
      </c>
      <c r="AJ888" s="101">
        <v>0</v>
      </c>
      <c r="AK888" s="101">
        <v>0</v>
      </c>
      <c r="AL888" s="101">
        <v>0</v>
      </c>
      <c r="AM888" s="101">
        <v>0</v>
      </c>
      <c r="AN888" s="101">
        <v>0</v>
      </c>
      <c r="AO888" s="101">
        <v>0</v>
      </c>
      <c r="AP888" s="101">
        <v>0</v>
      </c>
      <c r="AQ888" s="239">
        <v>0</v>
      </c>
      <c r="AR888" s="10"/>
    </row>
    <row r="889" spans="1:44" x14ac:dyDescent="0.35">
      <c r="A889" s="171"/>
      <c r="B889" s="228">
        <v>0.27083299999999999</v>
      </c>
      <c r="C889" s="78">
        <v>1.4</v>
      </c>
      <c r="D889" s="73">
        <v>0</v>
      </c>
      <c r="E889" s="73">
        <v>1.4</v>
      </c>
      <c r="F889" s="73">
        <v>0</v>
      </c>
      <c r="G889" s="73">
        <v>0</v>
      </c>
      <c r="H889" s="73">
        <v>0</v>
      </c>
      <c r="I889" s="73">
        <v>0</v>
      </c>
      <c r="J889" s="73">
        <v>0</v>
      </c>
      <c r="K889" s="73">
        <v>0</v>
      </c>
      <c r="L889" s="73">
        <v>0</v>
      </c>
      <c r="M889" s="73">
        <v>0</v>
      </c>
      <c r="N889" s="73">
        <v>0</v>
      </c>
      <c r="O889" s="74">
        <v>0</v>
      </c>
      <c r="P889" s="7"/>
      <c r="Q889" s="78">
        <v>1.6</v>
      </c>
      <c r="R889" s="73">
        <v>0</v>
      </c>
      <c r="S889" s="73">
        <v>1.6</v>
      </c>
      <c r="T889" s="73">
        <v>0</v>
      </c>
      <c r="U889" s="73">
        <v>0</v>
      </c>
      <c r="V889" s="73">
        <v>0</v>
      </c>
      <c r="W889" s="73">
        <v>0</v>
      </c>
      <c r="X889" s="73">
        <v>0</v>
      </c>
      <c r="Y889" s="73">
        <v>0</v>
      </c>
      <c r="Z889" s="73">
        <v>0</v>
      </c>
      <c r="AA889" s="73">
        <v>0</v>
      </c>
      <c r="AB889" s="73">
        <v>0</v>
      </c>
      <c r="AC889" s="74">
        <v>0</v>
      </c>
      <c r="AD889" s="7"/>
      <c r="AE889" s="78">
        <v>3</v>
      </c>
      <c r="AF889" s="193">
        <v>0</v>
      </c>
      <c r="AG889" s="101">
        <v>3</v>
      </c>
      <c r="AH889" s="101">
        <v>0</v>
      </c>
      <c r="AI889" s="101">
        <v>0</v>
      </c>
      <c r="AJ889" s="101">
        <v>0</v>
      </c>
      <c r="AK889" s="101">
        <v>0</v>
      </c>
      <c r="AL889" s="101">
        <v>0</v>
      </c>
      <c r="AM889" s="101">
        <v>0</v>
      </c>
      <c r="AN889" s="101">
        <v>0</v>
      </c>
      <c r="AO889" s="101">
        <v>0</v>
      </c>
      <c r="AP889" s="101">
        <v>0</v>
      </c>
      <c r="AQ889" s="239">
        <v>0</v>
      </c>
      <c r="AR889" s="10"/>
    </row>
    <row r="890" spans="1:44" x14ac:dyDescent="0.35">
      <c r="A890" s="171"/>
      <c r="B890" s="228">
        <v>0.28125</v>
      </c>
      <c r="C890" s="78">
        <v>2.8000000000000003</v>
      </c>
      <c r="D890" s="73">
        <v>0</v>
      </c>
      <c r="E890" s="73">
        <v>2.6</v>
      </c>
      <c r="F890" s="73">
        <v>0</v>
      </c>
      <c r="G890" s="73">
        <v>0</v>
      </c>
      <c r="H890" s="73">
        <v>0.2</v>
      </c>
      <c r="I890" s="73">
        <v>0</v>
      </c>
      <c r="J890" s="73">
        <v>0</v>
      </c>
      <c r="K890" s="73">
        <v>0</v>
      </c>
      <c r="L890" s="73">
        <v>0</v>
      </c>
      <c r="M890" s="73">
        <v>0</v>
      </c>
      <c r="N890" s="73">
        <v>0</v>
      </c>
      <c r="O890" s="74">
        <v>0</v>
      </c>
      <c r="P890" s="7"/>
      <c r="Q890" s="78">
        <v>1.5999999999999999</v>
      </c>
      <c r="R890" s="73">
        <v>0.2</v>
      </c>
      <c r="S890" s="73">
        <v>1.2</v>
      </c>
      <c r="T890" s="73">
        <v>0</v>
      </c>
      <c r="U890" s="73">
        <v>0.2</v>
      </c>
      <c r="V890" s="73">
        <v>0</v>
      </c>
      <c r="W890" s="73">
        <v>0</v>
      </c>
      <c r="X890" s="73">
        <v>0</v>
      </c>
      <c r="Y890" s="73">
        <v>0</v>
      </c>
      <c r="Z890" s="73">
        <v>0</v>
      </c>
      <c r="AA890" s="73">
        <v>0</v>
      </c>
      <c r="AB890" s="73">
        <v>0</v>
      </c>
      <c r="AC890" s="74">
        <v>0</v>
      </c>
      <c r="AD890" s="7"/>
      <c r="AE890" s="78">
        <v>4.4000000000000004</v>
      </c>
      <c r="AF890" s="193">
        <v>0.2</v>
      </c>
      <c r="AG890" s="101">
        <v>3.8</v>
      </c>
      <c r="AH890" s="101">
        <v>0</v>
      </c>
      <c r="AI890" s="101">
        <v>0.2</v>
      </c>
      <c r="AJ890" s="101">
        <v>0.2</v>
      </c>
      <c r="AK890" s="101">
        <v>0</v>
      </c>
      <c r="AL890" s="101">
        <v>0</v>
      </c>
      <c r="AM890" s="101">
        <v>0</v>
      </c>
      <c r="AN890" s="101">
        <v>0</v>
      </c>
      <c r="AO890" s="101">
        <v>0</v>
      </c>
      <c r="AP890" s="101">
        <v>0</v>
      </c>
      <c r="AQ890" s="239">
        <v>0</v>
      </c>
      <c r="AR890" s="10"/>
    </row>
    <row r="891" spans="1:44" x14ac:dyDescent="0.35">
      <c r="A891" s="171"/>
      <c r="B891" s="228">
        <v>0.29166700000000001</v>
      </c>
      <c r="C891" s="78">
        <v>3.8</v>
      </c>
      <c r="D891" s="73">
        <v>0</v>
      </c>
      <c r="E891" s="73">
        <v>3.4</v>
      </c>
      <c r="F891" s="73">
        <v>0</v>
      </c>
      <c r="G891" s="73">
        <v>0.4</v>
      </c>
      <c r="H891" s="73">
        <v>0</v>
      </c>
      <c r="I891" s="73">
        <v>0</v>
      </c>
      <c r="J891" s="73">
        <v>0</v>
      </c>
      <c r="K891" s="73">
        <v>0</v>
      </c>
      <c r="L891" s="73">
        <v>0</v>
      </c>
      <c r="M891" s="73">
        <v>0</v>
      </c>
      <c r="N891" s="73">
        <v>0</v>
      </c>
      <c r="O891" s="74">
        <v>0</v>
      </c>
      <c r="P891" s="7"/>
      <c r="Q891" s="78">
        <v>4.2</v>
      </c>
      <c r="R891" s="73">
        <v>0</v>
      </c>
      <c r="S891" s="73">
        <v>4.2</v>
      </c>
      <c r="T891" s="73">
        <v>0</v>
      </c>
      <c r="U891" s="73">
        <v>0</v>
      </c>
      <c r="V891" s="73">
        <v>0</v>
      </c>
      <c r="W891" s="73">
        <v>0</v>
      </c>
      <c r="X891" s="73">
        <v>0</v>
      </c>
      <c r="Y891" s="73">
        <v>0</v>
      </c>
      <c r="Z891" s="73">
        <v>0</v>
      </c>
      <c r="AA891" s="73">
        <v>0</v>
      </c>
      <c r="AB891" s="73">
        <v>0</v>
      </c>
      <c r="AC891" s="74">
        <v>0</v>
      </c>
      <c r="AD891" s="7"/>
      <c r="AE891" s="78">
        <v>8</v>
      </c>
      <c r="AF891" s="193">
        <v>0</v>
      </c>
      <c r="AG891" s="101">
        <v>7.6</v>
      </c>
      <c r="AH891" s="101">
        <v>0</v>
      </c>
      <c r="AI891" s="101">
        <v>0.4</v>
      </c>
      <c r="AJ891" s="101">
        <v>0</v>
      </c>
      <c r="AK891" s="101">
        <v>0</v>
      </c>
      <c r="AL891" s="101">
        <v>0</v>
      </c>
      <c r="AM891" s="101">
        <v>0</v>
      </c>
      <c r="AN891" s="101">
        <v>0</v>
      </c>
      <c r="AO891" s="101">
        <v>0</v>
      </c>
      <c r="AP891" s="101">
        <v>0</v>
      </c>
      <c r="AQ891" s="239">
        <v>0</v>
      </c>
      <c r="AR891" s="10"/>
    </row>
    <row r="892" spans="1:44" x14ac:dyDescent="0.35">
      <c r="A892" s="171"/>
      <c r="B892" s="228">
        <v>0.30208299999999999</v>
      </c>
      <c r="C892" s="78">
        <v>2.2000000000000002</v>
      </c>
      <c r="D892" s="73">
        <v>0</v>
      </c>
      <c r="E892" s="73">
        <v>1.6</v>
      </c>
      <c r="F892" s="73">
        <v>0</v>
      </c>
      <c r="G892" s="73">
        <v>0.4</v>
      </c>
      <c r="H892" s="73">
        <v>0</v>
      </c>
      <c r="I892" s="73">
        <v>0</v>
      </c>
      <c r="J892" s="73">
        <v>0</v>
      </c>
      <c r="K892" s="73">
        <v>0.2</v>
      </c>
      <c r="L892" s="73">
        <v>0</v>
      </c>
      <c r="M892" s="73">
        <v>0</v>
      </c>
      <c r="N892" s="73">
        <v>0</v>
      </c>
      <c r="O892" s="74">
        <v>0</v>
      </c>
      <c r="P892" s="7"/>
      <c r="Q892" s="78">
        <v>4.4000000000000004</v>
      </c>
      <c r="R892" s="73">
        <v>0</v>
      </c>
      <c r="S892" s="73">
        <v>4</v>
      </c>
      <c r="T892" s="73">
        <v>0</v>
      </c>
      <c r="U892" s="73">
        <v>0.2</v>
      </c>
      <c r="V892" s="73">
        <v>0</v>
      </c>
      <c r="W892" s="73">
        <v>0</v>
      </c>
      <c r="X892" s="73">
        <v>0</v>
      </c>
      <c r="Y892" s="73">
        <v>0.2</v>
      </c>
      <c r="Z892" s="73">
        <v>0</v>
      </c>
      <c r="AA892" s="73">
        <v>0</v>
      </c>
      <c r="AB892" s="73">
        <v>0</v>
      </c>
      <c r="AC892" s="74">
        <v>0</v>
      </c>
      <c r="AD892" s="7"/>
      <c r="AE892" s="78">
        <v>6.6</v>
      </c>
      <c r="AF892" s="193">
        <v>0</v>
      </c>
      <c r="AG892" s="101">
        <v>5.6</v>
      </c>
      <c r="AH892" s="101">
        <v>0</v>
      </c>
      <c r="AI892" s="101">
        <v>0.6</v>
      </c>
      <c r="AJ892" s="101">
        <v>0</v>
      </c>
      <c r="AK892" s="101">
        <v>0</v>
      </c>
      <c r="AL892" s="101">
        <v>0</v>
      </c>
      <c r="AM892" s="101">
        <v>0.4</v>
      </c>
      <c r="AN892" s="101">
        <v>0</v>
      </c>
      <c r="AO892" s="101">
        <v>0</v>
      </c>
      <c r="AP892" s="101">
        <v>0</v>
      </c>
      <c r="AQ892" s="239">
        <v>0</v>
      </c>
      <c r="AR892" s="10"/>
    </row>
    <row r="893" spans="1:44" x14ac:dyDescent="0.35">
      <c r="A893" s="171"/>
      <c r="B893" s="228">
        <v>0.3125</v>
      </c>
      <c r="C893" s="78">
        <v>4.5999999999999996</v>
      </c>
      <c r="D893" s="73">
        <v>0</v>
      </c>
      <c r="E893" s="73">
        <v>3.2</v>
      </c>
      <c r="F893" s="73">
        <v>0</v>
      </c>
      <c r="G893" s="73">
        <v>1.4</v>
      </c>
      <c r="H893" s="73">
        <v>0</v>
      </c>
      <c r="I893" s="73">
        <v>0</v>
      </c>
      <c r="J893" s="73">
        <v>0</v>
      </c>
      <c r="K893" s="73">
        <v>0</v>
      </c>
      <c r="L893" s="73">
        <v>0</v>
      </c>
      <c r="M893" s="73">
        <v>0</v>
      </c>
      <c r="N893" s="73">
        <v>0</v>
      </c>
      <c r="O893" s="74">
        <v>0</v>
      </c>
      <c r="P893" s="7"/>
      <c r="Q893" s="78">
        <v>2.6</v>
      </c>
      <c r="R893" s="73">
        <v>0</v>
      </c>
      <c r="S893" s="73">
        <v>2.6</v>
      </c>
      <c r="T893" s="73">
        <v>0</v>
      </c>
      <c r="U893" s="73">
        <v>0</v>
      </c>
      <c r="V893" s="73">
        <v>0</v>
      </c>
      <c r="W893" s="73">
        <v>0</v>
      </c>
      <c r="X893" s="73">
        <v>0</v>
      </c>
      <c r="Y893" s="73">
        <v>0</v>
      </c>
      <c r="Z893" s="73">
        <v>0</v>
      </c>
      <c r="AA893" s="73">
        <v>0</v>
      </c>
      <c r="AB893" s="73">
        <v>0</v>
      </c>
      <c r="AC893" s="74">
        <v>0</v>
      </c>
      <c r="AD893" s="7"/>
      <c r="AE893" s="78">
        <v>7.1999999999999993</v>
      </c>
      <c r="AF893" s="193">
        <v>0</v>
      </c>
      <c r="AG893" s="101">
        <v>5.8</v>
      </c>
      <c r="AH893" s="101">
        <v>0</v>
      </c>
      <c r="AI893" s="101">
        <v>1.4</v>
      </c>
      <c r="AJ893" s="101">
        <v>0</v>
      </c>
      <c r="AK893" s="101">
        <v>0</v>
      </c>
      <c r="AL893" s="101">
        <v>0</v>
      </c>
      <c r="AM893" s="101">
        <v>0</v>
      </c>
      <c r="AN893" s="101">
        <v>0</v>
      </c>
      <c r="AO893" s="101">
        <v>0</v>
      </c>
      <c r="AP893" s="101">
        <v>0</v>
      </c>
      <c r="AQ893" s="239">
        <v>0</v>
      </c>
      <c r="AR893" s="10"/>
    </row>
    <row r="894" spans="1:44" x14ac:dyDescent="0.35">
      <c r="A894" s="171"/>
      <c r="B894" s="228">
        <v>0.32291700000000001</v>
      </c>
      <c r="C894" s="78">
        <v>9.7999999999999972</v>
      </c>
      <c r="D894" s="73">
        <v>0</v>
      </c>
      <c r="E894" s="73">
        <v>7.2</v>
      </c>
      <c r="F894" s="73">
        <v>0</v>
      </c>
      <c r="G894" s="73">
        <v>2</v>
      </c>
      <c r="H894" s="73">
        <v>0.2</v>
      </c>
      <c r="I894" s="73">
        <v>0.2</v>
      </c>
      <c r="J894" s="73">
        <v>0.2</v>
      </c>
      <c r="K894" s="73">
        <v>0</v>
      </c>
      <c r="L894" s="73">
        <v>0</v>
      </c>
      <c r="M894" s="73">
        <v>0</v>
      </c>
      <c r="N894" s="73">
        <v>0</v>
      </c>
      <c r="O894" s="74">
        <v>0</v>
      </c>
      <c r="P894" s="7"/>
      <c r="Q894" s="78">
        <v>7</v>
      </c>
      <c r="R894" s="73">
        <v>0.2</v>
      </c>
      <c r="S894" s="73">
        <v>6</v>
      </c>
      <c r="T894" s="73">
        <v>0.2</v>
      </c>
      <c r="U894" s="73">
        <v>0.6</v>
      </c>
      <c r="V894" s="73">
        <v>0</v>
      </c>
      <c r="W894" s="73">
        <v>0</v>
      </c>
      <c r="X894" s="73">
        <v>0</v>
      </c>
      <c r="Y894" s="73">
        <v>0</v>
      </c>
      <c r="Z894" s="73">
        <v>0</v>
      </c>
      <c r="AA894" s="73">
        <v>0</v>
      </c>
      <c r="AB894" s="73">
        <v>0</v>
      </c>
      <c r="AC894" s="74">
        <v>0</v>
      </c>
      <c r="AD894" s="7"/>
      <c r="AE894" s="78">
        <v>16.799999999999997</v>
      </c>
      <c r="AF894" s="193">
        <v>0.2</v>
      </c>
      <c r="AG894" s="101">
        <v>13.2</v>
      </c>
      <c r="AH894" s="101">
        <v>0.2</v>
      </c>
      <c r="AI894" s="101">
        <v>2.6</v>
      </c>
      <c r="AJ894" s="101">
        <v>0.2</v>
      </c>
      <c r="AK894" s="101">
        <v>0.2</v>
      </c>
      <c r="AL894" s="101">
        <v>0.2</v>
      </c>
      <c r="AM894" s="101">
        <v>0</v>
      </c>
      <c r="AN894" s="101">
        <v>0</v>
      </c>
      <c r="AO894" s="101">
        <v>0</v>
      </c>
      <c r="AP894" s="101">
        <v>0</v>
      </c>
      <c r="AQ894" s="239">
        <v>0</v>
      </c>
      <c r="AR894" s="10"/>
    </row>
    <row r="895" spans="1:44" x14ac:dyDescent="0.35">
      <c r="A895" s="171"/>
      <c r="B895" s="228">
        <v>0.33333299999999999</v>
      </c>
      <c r="C895" s="78">
        <v>9.4</v>
      </c>
      <c r="D895" s="73">
        <v>0</v>
      </c>
      <c r="E895" s="73">
        <v>7</v>
      </c>
      <c r="F895" s="73">
        <v>0.4</v>
      </c>
      <c r="G895" s="73">
        <v>2</v>
      </c>
      <c r="H895" s="73">
        <v>0</v>
      </c>
      <c r="I895" s="73">
        <v>0</v>
      </c>
      <c r="J895" s="73">
        <v>0</v>
      </c>
      <c r="K895" s="73">
        <v>0</v>
      </c>
      <c r="L895" s="73">
        <v>0</v>
      </c>
      <c r="M895" s="73">
        <v>0</v>
      </c>
      <c r="N895" s="73">
        <v>0</v>
      </c>
      <c r="O895" s="74">
        <v>0</v>
      </c>
      <c r="P895" s="7"/>
      <c r="Q895" s="78">
        <v>7.2</v>
      </c>
      <c r="R895" s="73">
        <v>0.2</v>
      </c>
      <c r="S895" s="73">
        <v>5.6</v>
      </c>
      <c r="T895" s="73">
        <v>0.4</v>
      </c>
      <c r="U895" s="73">
        <v>0.8</v>
      </c>
      <c r="V895" s="73">
        <v>0.2</v>
      </c>
      <c r="W895" s="73">
        <v>0</v>
      </c>
      <c r="X895" s="73">
        <v>0</v>
      </c>
      <c r="Y895" s="73">
        <v>0</v>
      </c>
      <c r="Z895" s="73">
        <v>0</v>
      </c>
      <c r="AA895" s="73">
        <v>0</v>
      </c>
      <c r="AB895" s="73">
        <v>0</v>
      </c>
      <c r="AC895" s="74">
        <v>0</v>
      </c>
      <c r="AD895" s="7"/>
      <c r="AE895" s="78">
        <v>16.599999999999998</v>
      </c>
      <c r="AF895" s="193">
        <v>0.2</v>
      </c>
      <c r="AG895" s="101">
        <v>12.6</v>
      </c>
      <c r="AH895" s="101">
        <v>0.8</v>
      </c>
      <c r="AI895" s="101">
        <v>2.8</v>
      </c>
      <c r="AJ895" s="101">
        <v>0.2</v>
      </c>
      <c r="AK895" s="101">
        <v>0</v>
      </c>
      <c r="AL895" s="101">
        <v>0</v>
      </c>
      <c r="AM895" s="101">
        <v>0</v>
      </c>
      <c r="AN895" s="101">
        <v>0</v>
      </c>
      <c r="AO895" s="101">
        <v>0</v>
      </c>
      <c r="AP895" s="101">
        <v>0</v>
      </c>
      <c r="AQ895" s="239">
        <v>0</v>
      </c>
      <c r="AR895" s="10"/>
    </row>
    <row r="896" spans="1:44" x14ac:dyDescent="0.35">
      <c r="A896" s="171"/>
      <c r="B896" s="228">
        <v>0.34375</v>
      </c>
      <c r="C896" s="78">
        <v>4.8</v>
      </c>
      <c r="D896" s="73">
        <v>0</v>
      </c>
      <c r="E896" s="73">
        <v>3.6</v>
      </c>
      <c r="F896" s="73">
        <v>0</v>
      </c>
      <c r="G896" s="73">
        <v>1</v>
      </c>
      <c r="H896" s="73">
        <v>0</v>
      </c>
      <c r="I896" s="73">
        <v>0</v>
      </c>
      <c r="J896" s="73">
        <v>0</v>
      </c>
      <c r="K896" s="73">
        <v>0</v>
      </c>
      <c r="L896" s="73">
        <v>0.2</v>
      </c>
      <c r="M896" s="73">
        <v>0</v>
      </c>
      <c r="N896" s="73">
        <v>0</v>
      </c>
      <c r="O896" s="74">
        <v>0</v>
      </c>
      <c r="P896" s="7"/>
      <c r="Q896" s="78">
        <v>4.8000000000000007</v>
      </c>
      <c r="R896" s="73">
        <v>0</v>
      </c>
      <c r="S896" s="73">
        <v>4.4000000000000004</v>
      </c>
      <c r="T896" s="73">
        <v>0</v>
      </c>
      <c r="U896" s="73">
        <v>0.2</v>
      </c>
      <c r="V896" s="73">
        <v>0</v>
      </c>
      <c r="W896" s="73">
        <v>0</v>
      </c>
      <c r="X896" s="73">
        <v>0</v>
      </c>
      <c r="Y896" s="73">
        <v>0.2</v>
      </c>
      <c r="Z896" s="73">
        <v>0</v>
      </c>
      <c r="AA896" s="73">
        <v>0</v>
      </c>
      <c r="AB896" s="73">
        <v>0</v>
      </c>
      <c r="AC896" s="74">
        <v>0</v>
      </c>
      <c r="AD896" s="7"/>
      <c r="AE896" s="78">
        <v>9.5999999999999979</v>
      </c>
      <c r="AF896" s="193">
        <v>0</v>
      </c>
      <c r="AG896" s="101">
        <v>8</v>
      </c>
      <c r="AH896" s="101">
        <v>0</v>
      </c>
      <c r="AI896" s="101">
        <v>1.2</v>
      </c>
      <c r="AJ896" s="101">
        <v>0</v>
      </c>
      <c r="AK896" s="101">
        <v>0</v>
      </c>
      <c r="AL896" s="101">
        <v>0</v>
      </c>
      <c r="AM896" s="101">
        <v>0.2</v>
      </c>
      <c r="AN896" s="101">
        <v>0.2</v>
      </c>
      <c r="AO896" s="101">
        <v>0</v>
      </c>
      <c r="AP896" s="101">
        <v>0</v>
      </c>
      <c r="AQ896" s="239">
        <v>0</v>
      </c>
      <c r="AR896" s="10"/>
    </row>
    <row r="897" spans="1:44" x14ac:dyDescent="0.35">
      <c r="A897" s="171"/>
      <c r="B897" s="228">
        <v>0.35416700000000001</v>
      </c>
      <c r="C897" s="78">
        <v>8.2000000000000011</v>
      </c>
      <c r="D897" s="73">
        <v>0.2</v>
      </c>
      <c r="E897" s="73">
        <v>5.4</v>
      </c>
      <c r="F897" s="73">
        <v>0.2</v>
      </c>
      <c r="G897" s="73">
        <v>2.4</v>
      </c>
      <c r="H897" s="73">
        <v>0</v>
      </c>
      <c r="I897" s="73">
        <v>0</v>
      </c>
      <c r="J897" s="73">
        <v>0</v>
      </c>
      <c r="K897" s="73">
        <v>0</v>
      </c>
      <c r="L897" s="73">
        <v>0</v>
      </c>
      <c r="M897" s="73">
        <v>0</v>
      </c>
      <c r="N897" s="73">
        <v>0</v>
      </c>
      <c r="O897" s="74">
        <v>0</v>
      </c>
      <c r="P897" s="7"/>
      <c r="Q897" s="78">
        <v>12.399999999999999</v>
      </c>
      <c r="R897" s="73">
        <v>0.2</v>
      </c>
      <c r="S897" s="73">
        <v>11.6</v>
      </c>
      <c r="T897" s="73">
        <v>0</v>
      </c>
      <c r="U897" s="73">
        <v>0.4</v>
      </c>
      <c r="V897" s="73">
        <v>0</v>
      </c>
      <c r="W897" s="73">
        <v>0.2</v>
      </c>
      <c r="X897" s="73">
        <v>0</v>
      </c>
      <c r="Y897" s="73">
        <v>0</v>
      </c>
      <c r="Z897" s="73">
        <v>0</v>
      </c>
      <c r="AA897" s="73">
        <v>0</v>
      </c>
      <c r="AB897" s="73">
        <v>0</v>
      </c>
      <c r="AC897" s="74">
        <v>0</v>
      </c>
      <c r="AD897" s="7"/>
      <c r="AE897" s="78">
        <v>20.599999999999998</v>
      </c>
      <c r="AF897" s="193">
        <v>0.4</v>
      </c>
      <c r="AG897" s="101">
        <v>17</v>
      </c>
      <c r="AH897" s="101">
        <v>0.2</v>
      </c>
      <c r="AI897" s="101">
        <v>2.8</v>
      </c>
      <c r="AJ897" s="101">
        <v>0</v>
      </c>
      <c r="AK897" s="101">
        <v>0.2</v>
      </c>
      <c r="AL897" s="101">
        <v>0</v>
      </c>
      <c r="AM897" s="101">
        <v>0</v>
      </c>
      <c r="AN897" s="101">
        <v>0</v>
      </c>
      <c r="AO897" s="101">
        <v>0</v>
      </c>
      <c r="AP897" s="101">
        <v>0</v>
      </c>
      <c r="AQ897" s="239">
        <v>0</v>
      </c>
      <c r="AR897" s="10"/>
    </row>
    <row r="898" spans="1:44" x14ac:dyDescent="0.35">
      <c r="A898" s="171"/>
      <c r="B898" s="228">
        <v>0.36458299999999999</v>
      </c>
      <c r="C898" s="78">
        <v>10</v>
      </c>
      <c r="D898" s="73">
        <v>0</v>
      </c>
      <c r="E898" s="73">
        <v>7.2</v>
      </c>
      <c r="F898" s="73">
        <v>0.4</v>
      </c>
      <c r="G898" s="73">
        <v>2</v>
      </c>
      <c r="H898" s="73">
        <v>0</v>
      </c>
      <c r="I898" s="73">
        <v>0</v>
      </c>
      <c r="J898" s="73">
        <v>0.2</v>
      </c>
      <c r="K898" s="73">
        <v>0.2</v>
      </c>
      <c r="L898" s="73">
        <v>0</v>
      </c>
      <c r="M898" s="73">
        <v>0</v>
      </c>
      <c r="N898" s="73">
        <v>0</v>
      </c>
      <c r="O898" s="74">
        <v>0</v>
      </c>
      <c r="P898" s="7"/>
      <c r="Q898" s="78">
        <v>6.8000000000000007</v>
      </c>
      <c r="R898" s="73">
        <v>0.2</v>
      </c>
      <c r="S898" s="73">
        <v>5.2</v>
      </c>
      <c r="T898" s="73">
        <v>0</v>
      </c>
      <c r="U898" s="73">
        <v>0.6</v>
      </c>
      <c r="V898" s="73">
        <v>0</v>
      </c>
      <c r="W898" s="73">
        <v>0.4</v>
      </c>
      <c r="X898" s="73">
        <v>0</v>
      </c>
      <c r="Y898" s="73">
        <v>0</v>
      </c>
      <c r="Z898" s="73">
        <v>0.4</v>
      </c>
      <c r="AA898" s="73">
        <v>0</v>
      </c>
      <c r="AB898" s="73">
        <v>0</v>
      </c>
      <c r="AC898" s="74">
        <v>0</v>
      </c>
      <c r="AD898" s="7"/>
      <c r="AE898" s="78">
        <v>16.799999999999997</v>
      </c>
      <c r="AF898" s="193">
        <v>0.2</v>
      </c>
      <c r="AG898" s="101">
        <v>12.4</v>
      </c>
      <c r="AH898" s="101">
        <v>0.4</v>
      </c>
      <c r="AI898" s="101">
        <v>2.6</v>
      </c>
      <c r="AJ898" s="101">
        <v>0</v>
      </c>
      <c r="AK898" s="101">
        <v>0.4</v>
      </c>
      <c r="AL898" s="101">
        <v>0.2</v>
      </c>
      <c r="AM898" s="101">
        <v>0.2</v>
      </c>
      <c r="AN898" s="101">
        <v>0.4</v>
      </c>
      <c r="AO898" s="101">
        <v>0</v>
      </c>
      <c r="AP898" s="101">
        <v>0</v>
      </c>
      <c r="AQ898" s="239">
        <v>0</v>
      </c>
      <c r="AR898" s="10"/>
    </row>
    <row r="899" spans="1:44" x14ac:dyDescent="0.35">
      <c r="A899" s="171"/>
      <c r="B899" s="228">
        <v>0.375</v>
      </c>
      <c r="C899" s="78">
        <v>5.4</v>
      </c>
      <c r="D899" s="73">
        <v>0.4</v>
      </c>
      <c r="E899" s="73">
        <v>3.2</v>
      </c>
      <c r="F899" s="73">
        <v>0</v>
      </c>
      <c r="G899" s="73">
        <v>1.6</v>
      </c>
      <c r="H899" s="73">
        <v>0.2</v>
      </c>
      <c r="I899" s="73">
        <v>0</v>
      </c>
      <c r="J899" s="73">
        <v>0</v>
      </c>
      <c r="K899" s="73">
        <v>0</v>
      </c>
      <c r="L899" s="73">
        <v>0</v>
      </c>
      <c r="M899" s="73">
        <v>0</v>
      </c>
      <c r="N899" s="73">
        <v>0</v>
      </c>
      <c r="O899" s="74">
        <v>0</v>
      </c>
      <c r="P899" s="7"/>
      <c r="Q899" s="78">
        <v>4.4000000000000004</v>
      </c>
      <c r="R899" s="73">
        <v>0</v>
      </c>
      <c r="S899" s="73">
        <v>4</v>
      </c>
      <c r="T899" s="73">
        <v>0</v>
      </c>
      <c r="U899" s="73">
        <v>0.2</v>
      </c>
      <c r="V899" s="73">
        <v>0</v>
      </c>
      <c r="W899" s="73">
        <v>0.2</v>
      </c>
      <c r="X899" s="73">
        <v>0</v>
      </c>
      <c r="Y899" s="73">
        <v>0</v>
      </c>
      <c r="Z899" s="73">
        <v>0</v>
      </c>
      <c r="AA899" s="73">
        <v>0</v>
      </c>
      <c r="AB899" s="73">
        <v>0</v>
      </c>
      <c r="AC899" s="74">
        <v>0</v>
      </c>
      <c r="AD899" s="7"/>
      <c r="AE899" s="78">
        <v>9.7999999999999989</v>
      </c>
      <c r="AF899" s="193">
        <v>0.4</v>
      </c>
      <c r="AG899" s="101">
        <v>7.2</v>
      </c>
      <c r="AH899" s="101">
        <v>0</v>
      </c>
      <c r="AI899" s="101">
        <v>1.8</v>
      </c>
      <c r="AJ899" s="101">
        <v>0.2</v>
      </c>
      <c r="AK899" s="101">
        <v>0.2</v>
      </c>
      <c r="AL899" s="101">
        <v>0</v>
      </c>
      <c r="AM899" s="101">
        <v>0</v>
      </c>
      <c r="AN899" s="101">
        <v>0</v>
      </c>
      <c r="AO899" s="101">
        <v>0</v>
      </c>
      <c r="AP899" s="101">
        <v>0</v>
      </c>
      <c r="AQ899" s="239">
        <v>0</v>
      </c>
      <c r="AR899" s="10"/>
    </row>
    <row r="900" spans="1:44" x14ac:dyDescent="0.35">
      <c r="A900" s="171"/>
      <c r="B900" s="228">
        <v>0.38541700000000001</v>
      </c>
      <c r="C900" s="78">
        <v>5.6000000000000005</v>
      </c>
      <c r="D900" s="73">
        <v>0</v>
      </c>
      <c r="E900" s="73">
        <v>3.8</v>
      </c>
      <c r="F900" s="73">
        <v>0.4</v>
      </c>
      <c r="G900" s="73">
        <v>1</v>
      </c>
      <c r="H900" s="73">
        <v>0.2</v>
      </c>
      <c r="I900" s="73">
        <v>0</v>
      </c>
      <c r="J900" s="73">
        <v>0</v>
      </c>
      <c r="K900" s="73">
        <v>0.2</v>
      </c>
      <c r="L900" s="73">
        <v>0</v>
      </c>
      <c r="M900" s="73">
        <v>0</v>
      </c>
      <c r="N900" s="73">
        <v>0</v>
      </c>
      <c r="O900" s="74">
        <v>0</v>
      </c>
      <c r="P900" s="7"/>
      <c r="Q900" s="78">
        <v>4.8000000000000007</v>
      </c>
      <c r="R900" s="73">
        <v>0</v>
      </c>
      <c r="S900" s="73">
        <v>4</v>
      </c>
      <c r="T900" s="73">
        <v>0</v>
      </c>
      <c r="U900" s="73">
        <v>0.4</v>
      </c>
      <c r="V900" s="73">
        <v>0.2</v>
      </c>
      <c r="W900" s="73">
        <v>0.2</v>
      </c>
      <c r="X900" s="73">
        <v>0</v>
      </c>
      <c r="Y900" s="73">
        <v>0</v>
      </c>
      <c r="Z900" s="73">
        <v>0</v>
      </c>
      <c r="AA900" s="73">
        <v>0</v>
      </c>
      <c r="AB900" s="73">
        <v>0</v>
      </c>
      <c r="AC900" s="74">
        <v>0</v>
      </c>
      <c r="AD900" s="7"/>
      <c r="AE900" s="78">
        <v>10.399999999999999</v>
      </c>
      <c r="AF900" s="193">
        <v>0</v>
      </c>
      <c r="AG900" s="101">
        <v>7.8</v>
      </c>
      <c r="AH900" s="101">
        <v>0.4</v>
      </c>
      <c r="AI900" s="101">
        <v>1.4</v>
      </c>
      <c r="AJ900" s="101">
        <v>0.4</v>
      </c>
      <c r="AK900" s="101">
        <v>0.2</v>
      </c>
      <c r="AL900" s="101">
        <v>0</v>
      </c>
      <c r="AM900" s="101">
        <v>0.2</v>
      </c>
      <c r="AN900" s="101">
        <v>0</v>
      </c>
      <c r="AO900" s="101">
        <v>0</v>
      </c>
      <c r="AP900" s="101">
        <v>0</v>
      </c>
      <c r="AQ900" s="239">
        <v>0</v>
      </c>
      <c r="AR900" s="10"/>
    </row>
    <row r="901" spans="1:44" x14ac:dyDescent="0.35">
      <c r="A901" s="171"/>
      <c r="B901" s="228">
        <v>0.39583299999999999</v>
      </c>
      <c r="C901" s="78">
        <v>7.8000000000000007</v>
      </c>
      <c r="D901" s="73">
        <v>0</v>
      </c>
      <c r="E901" s="73">
        <v>6</v>
      </c>
      <c r="F901" s="73">
        <v>0.2</v>
      </c>
      <c r="G901" s="73">
        <v>1.6</v>
      </c>
      <c r="H901" s="73">
        <v>0</v>
      </c>
      <c r="I901" s="73">
        <v>0</v>
      </c>
      <c r="J901" s="73">
        <v>0</v>
      </c>
      <c r="K901" s="73">
        <v>0</v>
      </c>
      <c r="L901" s="73">
        <v>0</v>
      </c>
      <c r="M901" s="73">
        <v>0</v>
      </c>
      <c r="N901" s="73">
        <v>0</v>
      </c>
      <c r="O901" s="74">
        <v>0</v>
      </c>
      <c r="P901" s="7"/>
      <c r="Q901" s="78">
        <v>6.8</v>
      </c>
      <c r="R901" s="73">
        <v>0.2</v>
      </c>
      <c r="S901" s="73">
        <v>5.6</v>
      </c>
      <c r="T901" s="73">
        <v>0</v>
      </c>
      <c r="U901" s="73">
        <v>0.8</v>
      </c>
      <c r="V901" s="73">
        <v>0.2</v>
      </c>
      <c r="W901" s="73">
        <v>0</v>
      </c>
      <c r="X901" s="73">
        <v>0</v>
      </c>
      <c r="Y901" s="73">
        <v>0</v>
      </c>
      <c r="Z901" s="73">
        <v>0</v>
      </c>
      <c r="AA901" s="73">
        <v>0</v>
      </c>
      <c r="AB901" s="73">
        <v>0</v>
      </c>
      <c r="AC901" s="74">
        <v>0</v>
      </c>
      <c r="AD901" s="7"/>
      <c r="AE901" s="78">
        <v>14.599999999999998</v>
      </c>
      <c r="AF901" s="193">
        <v>0.2</v>
      </c>
      <c r="AG901" s="101">
        <v>11.6</v>
      </c>
      <c r="AH901" s="101">
        <v>0.2</v>
      </c>
      <c r="AI901" s="101">
        <v>2.4</v>
      </c>
      <c r="AJ901" s="101">
        <v>0.2</v>
      </c>
      <c r="AK901" s="101">
        <v>0</v>
      </c>
      <c r="AL901" s="101">
        <v>0</v>
      </c>
      <c r="AM901" s="101">
        <v>0</v>
      </c>
      <c r="AN901" s="101">
        <v>0</v>
      </c>
      <c r="AO901" s="101">
        <v>0</v>
      </c>
      <c r="AP901" s="101">
        <v>0</v>
      </c>
      <c r="AQ901" s="239">
        <v>0</v>
      </c>
      <c r="AR901" s="10"/>
    </row>
    <row r="902" spans="1:44" x14ac:dyDescent="0.35">
      <c r="A902" s="171"/>
      <c r="B902" s="228">
        <v>0.40625</v>
      </c>
      <c r="C902" s="78">
        <v>5.2</v>
      </c>
      <c r="D902" s="73">
        <v>0.4</v>
      </c>
      <c r="E902" s="73">
        <v>3.8</v>
      </c>
      <c r="F902" s="73">
        <v>0</v>
      </c>
      <c r="G902" s="73">
        <v>0.8</v>
      </c>
      <c r="H902" s="73">
        <v>0.2</v>
      </c>
      <c r="I902" s="73">
        <v>0</v>
      </c>
      <c r="J902" s="73">
        <v>0</v>
      </c>
      <c r="K902" s="73">
        <v>0</v>
      </c>
      <c r="L902" s="73">
        <v>0</v>
      </c>
      <c r="M902" s="73">
        <v>0</v>
      </c>
      <c r="N902" s="73">
        <v>0</v>
      </c>
      <c r="O902" s="74">
        <v>0</v>
      </c>
      <c r="P902" s="7"/>
      <c r="Q902" s="78">
        <v>5.6</v>
      </c>
      <c r="R902" s="73">
        <v>0</v>
      </c>
      <c r="S902" s="73">
        <v>4.5999999999999996</v>
      </c>
      <c r="T902" s="73">
        <v>0.4</v>
      </c>
      <c r="U902" s="73">
        <v>0.6</v>
      </c>
      <c r="V902" s="73">
        <v>0</v>
      </c>
      <c r="W902" s="73">
        <v>0</v>
      </c>
      <c r="X902" s="73">
        <v>0</v>
      </c>
      <c r="Y902" s="73">
        <v>0</v>
      </c>
      <c r="Z902" s="73">
        <v>0</v>
      </c>
      <c r="AA902" s="73">
        <v>0</v>
      </c>
      <c r="AB902" s="73">
        <v>0</v>
      </c>
      <c r="AC902" s="74">
        <v>0</v>
      </c>
      <c r="AD902" s="7"/>
      <c r="AE902" s="78">
        <v>10.8</v>
      </c>
      <c r="AF902" s="193">
        <v>0.4</v>
      </c>
      <c r="AG902" s="101">
        <v>8.4</v>
      </c>
      <c r="AH902" s="101">
        <v>0.4</v>
      </c>
      <c r="AI902" s="101">
        <v>1.4</v>
      </c>
      <c r="AJ902" s="101">
        <v>0.2</v>
      </c>
      <c r="AK902" s="101">
        <v>0</v>
      </c>
      <c r="AL902" s="101">
        <v>0</v>
      </c>
      <c r="AM902" s="101">
        <v>0</v>
      </c>
      <c r="AN902" s="101">
        <v>0</v>
      </c>
      <c r="AO902" s="101">
        <v>0</v>
      </c>
      <c r="AP902" s="101">
        <v>0</v>
      </c>
      <c r="AQ902" s="239">
        <v>0</v>
      </c>
      <c r="AR902" s="10"/>
    </row>
    <row r="903" spans="1:44" x14ac:dyDescent="0.35">
      <c r="A903" s="171"/>
      <c r="B903" s="228">
        <v>0.41666700000000001</v>
      </c>
      <c r="C903" s="78">
        <v>6.2</v>
      </c>
      <c r="D903" s="73">
        <v>0</v>
      </c>
      <c r="E903" s="73">
        <v>5.4</v>
      </c>
      <c r="F903" s="73">
        <v>0.2</v>
      </c>
      <c r="G903" s="73">
        <v>0.6</v>
      </c>
      <c r="H903" s="73">
        <v>0</v>
      </c>
      <c r="I903" s="73">
        <v>0</v>
      </c>
      <c r="J903" s="73">
        <v>0</v>
      </c>
      <c r="K903" s="73">
        <v>0</v>
      </c>
      <c r="L903" s="73">
        <v>0</v>
      </c>
      <c r="M903" s="73">
        <v>0</v>
      </c>
      <c r="N903" s="73">
        <v>0</v>
      </c>
      <c r="O903" s="74">
        <v>0</v>
      </c>
      <c r="P903" s="7"/>
      <c r="Q903" s="78">
        <v>4.4000000000000004</v>
      </c>
      <c r="R903" s="73">
        <v>0</v>
      </c>
      <c r="S903" s="73">
        <v>4.2</v>
      </c>
      <c r="T903" s="73">
        <v>0.2</v>
      </c>
      <c r="U903" s="73">
        <v>0</v>
      </c>
      <c r="V903" s="73">
        <v>0</v>
      </c>
      <c r="W903" s="73">
        <v>0</v>
      </c>
      <c r="X903" s="73">
        <v>0</v>
      </c>
      <c r="Y903" s="73">
        <v>0</v>
      </c>
      <c r="Z903" s="73">
        <v>0</v>
      </c>
      <c r="AA903" s="73">
        <v>0</v>
      </c>
      <c r="AB903" s="73">
        <v>0</v>
      </c>
      <c r="AC903" s="74">
        <v>0</v>
      </c>
      <c r="AD903" s="7"/>
      <c r="AE903" s="78">
        <v>10.6</v>
      </c>
      <c r="AF903" s="193">
        <v>0</v>
      </c>
      <c r="AG903" s="101">
        <v>9.6</v>
      </c>
      <c r="AH903" s="101">
        <v>0.4</v>
      </c>
      <c r="AI903" s="101">
        <v>0.6</v>
      </c>
      <c r="AJ903" s="101">
        <v>0</v>
      </c>
      <c r="AK903" s="101">
        <v>0</v>
      </c>
      <c r="AL903" s="101">
        <v>0</v>
      </c>
      <c r="AM903" s="101">
        <v>0</v>
      </c>
      <c r="AN903" s="101">
        <v>0</v>
      </c>
      <c r="AO903" s="101">
        <v>0</v>
      </c>
      <c r="AP903" s="101">
        <v>0</v>
      </c>
      <c r="AQ903" s="239">
        <v>0</v>
      </c>
      <c r="AR903" s="10"/>
    </row>
    <row r="904" spans="1:44" x14ac:dyDescent="0.35">
      <c r="A904" s="171"/>
      <c r="B904" s="228">
        <v>0.42708299999999999</v>
      </c>
      <c r="C904" s="78">
        <v>5.8</v>
      </c>
      <c r="D904" s="73">
        <v>0</v>
      </c>
      <c r="E904" s="73">
        <v>4.8</v>
      </c>
      <c r="F904" s="73">
        <v>0</v>
      </c>
      <c r="G904" s="73">
        <v>1</v>
      </c>
      <c r="H904" s="73">
        <v>0</v>
      </c>
      <c r="I904" s="73">
        <v>0</v>
      </c>
      <c r="J904" s="73">
        <v>0</v>
      </c>
      <c r="K904" s="73">
        <v>0</v>
      </c>
      <c r="L904" s="73">
        <v>0</v>
      </c>
      <c r="M904" s="73">
        <v>0</v>
      </c>
      <c r="N904" s="73">
        <v>0</v>
      </c>
      <c r="O904" s="74">
        <v>0</v>
      </c>
      <c r="P904" s="7"/>
      <c r="Q904" s="78">
        <v>7.6000000000000005</v>
      </c>
      <c r="R904" s="73">
        <v>0</v>
      </c>
      <c r="S904" s="73">
        <v>6.4</v>
      </c>
      <c r="T904" s="73">
        <v>0</v>
      </c>
      <c r="U904" s="73">
        <v>1.2</v>
      </c>
      <c r="V904" s="73">
        <v>0</v>
      </c>
      <c r="W904" s="73">
        <v>0</v>
      </c>
      <c r="X904" s="73">
        <v>0</v>
      </c>
      <c r="Y904" s="73">
        <v>0</v>
      </c>
      <c r="Z904" s="73">
        <v>0</v>
      </c>
      <c r="AA904" s="73">
        <v>0</v>
      </c>
      <c r="AB904" s="73">
        <v>0</v>
      </c>
      <c r="AC904" s="74">
        <v>0</v>
      </c>
      <c r="AD904" s="7"/>
      <c r="AE904" s="78">
        <v>13.399999999999999</v>
      </c>
      <c r="AF904" s="193">
        <v>0</v>
      </c>
      <c r="AG904" s="101">
        <v>11.2</v>
      </c>
      <c r="AH904" s="101">
        <v>0</v>
      </c>
      <c r="AI904" s="101">
        <v>2.2000000000000002</v>
      </c>
      <c r="AJ904" s="101">
        <v>0</v>
      </c>
      <c r="AK904" s="101">
        <v>0</v>
      </c>
      <c r="AL904" s="101">
        <v>0</v>
      </c>
      <c r="AM904" s="101">
        <v>0</v>
      </c>
      <c r="AN904" s="101">
        <v>0</v>
      </c>
      <c r="AO904" s="101">
        <v>0</v>
      </c>
      <c r="AP904" s="101">
        <v>0</v>
      </c>
      <c r="AQ904" s="239">
        <v>0</v>
      </c>
      <c r="AR904" s="10"/>
    </row>
    <row r="905" spans="1:44" x14ac:dyDescent="0.35">
      <c r="A905" s="171"/>
      <c r="B905" s="228">
        <v>0.4375</v>
      </c>
      <c r="C905" s="78">
        <v>5.3999999999999995</v>
      </c>
      <c r="D905" s="73">
        <v>0</v>
      </c>
      <c r="E905" s="73">
        <v>4.5999999999999996</v>
      </c>
      <c r="F905" s="73">
        <v>0</v>
      </c>
      <c r="G905" s="73">
        <v>0.8</v>
      </c>
      <c r="H905" s="73">
        <v>0</v>
      </c>
      <c r="I905" s="73">
        <v>0</v>
      </c>
      <c r="J905" s="73">
        <v>0</v>
      </c>
      <c r="K905" s="73">
        <v>0</v>
      </c>
      <c r="L905" s="73">
        <v>0</v>
      </c>
      <c r="M905" s="73">
        <v>0</v>
      </c>
      <c r="N905" s="73">
        <v>0</v>
      </c>
      <c r="O905" s="74">
        <v>0</v>
      </c>
      <c r="P905" s="7"/>
      <c r="Q905" s="78">
        <v>5.8</v>
      </c>
      <c r="R905" s="73">
        <v>0</v>
      </c>
      <c r="S905" s="73">
        <v>4.8</v>
      </c>
      <c r="T905" s="73">
        <v>0.2</v>
      </c>
      <c r="U905" s="73">
        <v>0.8</v>
      </c>
      <c r="V905" s="73">
        <v>0</v>
      </c>
      <c r="W905" s="73">
        <v>0</v>
      </c>
      <c r="X905" s="73">
        <v>0</v>
      </c>
      <c r="Y905" s="73">
        <v>0</v>
      </c>
      <c r="Z905" s="73">
        <v>0</v>
      </c>
      <c r="AA905" s="73">
        <v>0</v>
      </c>
      <c r="AB905" s="73">
        <v>0</v>
      </c>
      <c r="AC905" s="74">
        <v>0</v>
      </c>
      <c r="AD905" s="7"/>
      <c r="AE905" s="78">
        <v>11.2</v>
      </c>
      <c r="AF905" s="193">
        <v>0</v>
      </c>
      <c r="AG905" s="101">
        <v>9.4</v>
      </c>
      <c r="AH905" s="101">
        <v>0.2</v>
      </c>
      <c r="AI905" s="101">
        <v>1.6</v>
      </c>
      <c r="AJ905" s="101">
        <v>0</v>
      </c>
      <c r="AK905" s="101">
        <v>0</v>
      </c>
      <c r="AL905" s="101">
        <v>0</v>
      </c>
      <c r="AM905" s="101">
        <v>0</v>
      </c>
      <c r="AN905" s="101">
        <v>0</v>
      </c>
      <c r="AO905" s="101">
        <v>0</v>
      </c>
      <c r="AP905" s="101">
        <v>0</v>
      </c>
      <c r="AQ905" s="239">
        <v>0</v>
      </c>
      <c r="AR905" s="10"/>
    </row>
    <row r="906" spans="1:44" x14ac:dyDescent="0.35">
      <c r="A906" s="171"/>
      <c r="B906" s="228">
        <v>0.44791700000000001</v>
      </c>
      <c r="C906" s="78">
        <v>8.6</v>
      </c>
      <c r="D906" s="73">
        <v>0</v>
      </c>
      <c r="E906" s="73">
        <v>5.8</v>
      </c>
      <c r="F906" s="73">
        <v>0.4</v>
      </c>
      <c r="G906" s="73">
        <v>2</v>
      </c>
      <c r="H906" s="73">
        <v>0</v>
      </c>
      <c r="I906" s="73">
        <v>0.4</v>
      </c>
      <c r="J906" s="73">
        <v>0</v>
      </c>
      <c r="K906" s="73">
        <v>0</v>
      </c>
      <c r="L906" s="73">
        <v>0</v>
      </c>
      <c r="M906" s="73">
        <v>0</v>
      </c>
      <c r="N906" s="73">
        <v>0</v>
      </c>
      <c r="O906" s="74">
        <v>0</v>
      </c>
      <c r="P906" s="7"/>
      <c r="Q906" s="78">
        <v>7.2</v>
      </c>
      <c r="R906" s="73">
        <v>0.2</v>
      </c>
      <c r="S906" s="73">
        <v>5.6</v>
      </c>
      <c r="T906" s="73">
        <v>0.2</v>
      </c>
      <c r="U906" s="73">
        <v>1.2</v>
      </c>
      <c r="V906" s="73">
        <v>0</v>
      </c>
      <c r="W906" s="73">
        <v>0</v>
      </c>
      <c r="X906" s="73">
        <v>0</v>
      </c>
      <c r="Y906" s="73">
        <v>0</v>
      </c>
      <c r="Z906" s="73">
        <v>0</v>
      </c>
      <c r="AA906" s="73">
        <v>0</v>
      </c>
      <c r="AB906" s="73">
        <v>0</v>
      </c>
      <c r="AC906" s="74">
        <v>0</v>
      </c>
      <c r="AD906" s="7"/>
      <c r="AE906" s="78">
        <v>15.799999999999999</v>
      </c>
      <c r="AF906" s="193">
        <v>0.2</v>
      </c>
      <c r="AG906" s="101">
        <v>11.4</v>
      </c>
      <c r="AH906" s="101">
        <v>0.6</v>
      </c>
      <c r="AI906" s="101">
        <v>3.2</v>
      </c>
      <c r="AJ906" s="101">
        <v>0</v>
      </c>
      <c r="AK906" s="101">
        <v>0.4</v>
      </c>
      <c r="AL906" s="101">
        <v>0</v>
      </c>
      <c r="AM906" s="101">
        <v>0</v>
      </c>
      <c r="AN906" s="101">
        <v>0</v>
      </c>
      <c r="AO906" s="101">
        <v>0</v>
      </c>
      <c r="AP906" s="101">
        <v>0</v>
      </c>
      <c r="AQ906" s="239">
        <v>0</v>
      </c>
      <c r="AR906" s="10"/>
    </row>
    <row r="907" spans="1:44" x14ac:dyDescent="0.35">
      <c r="A907" s="171"/>
      <c r="B907" s="228">
        <v>0.45833299999999999</v>
      </c>
      <c r="C907" s="78">
        <v>5</v>
      </c>
      <c r="D907" s="73">
        <v>0</v>
      </c>
      <c r="E907" s="73">
        <v>3.2</v>
      </c>
      <c r="F907" s="73">
        <v>0</v>
      </c>
      <c r="G907" s="73">
        <v>1.4</v>
      </c>
      <c r="H907" s="73">
        <v>0</v>
      </c>
      <c r="I907" s="73">
        <v>0.2</v>
      </c>
      <c r="J907" s="73">
        <v>0</v>
      </c>
      <c r="K907" s="73">
        <v>0.2</v>
      </c>
      <c r="L907" s="73">
        <v>0</v>
      </c>
      <c r="M907" s="73">
        <v>0</v>
      </c>
      <c r="N907" s="73">
        <v>0</v>
      </c>
      <c r="O907" s="74">
        <v>0</v>
      </c>
      <c r="P907" s="7"/>
      <c r="Q907" s="78">
        <v>6.8000000000000007</v>
      </c>
      <c r="R907" s="73">
        <v>0.4</v>
      </c>
      <c r="S907" s="73">
        <v>5.2</v>
      </c>
      <c r="T907" s="73">
        <v>0</v>
      </c>
      <c r="U907" s="73">
        <v>1.2</v>
      </c>
      <c r="V907" s="73">
        <v>0</v>
      </c>
      <c r="W907" s="73">
        <v>0</v>
      </c>
      <c r="X907" s="73">
        <v>0</v>
      </c>
      <c r="Y907" s="73">
        <v>0</v>
      </c>
      <c r="Z907" s="73">
        <v>0</v>
      </c>
      <c r="AA907" s="73">
        <v>0</v>
      </c>
      <c r="AB907" s="73">
        <v>0</v>
      </c>
      <c r="AC907" s="74">
        <v>0</v>
      </c>
      <c r="AD907" s="7"/>
      <c r="AE907" s="78">
        <v>11.799999999999999</v>
      </c>
      <c r="AF907" s="193">
        <v>0.4</v>
      </c>
      <c r="AG907" s="101">
        <v>8.4</v>
      </c>
      <c r="AH907" s="101">
        <v>0</v>
      </c>
      <c r="AI907" s="101">
        <v>2.6</v>
      </c>
      <c r="AJ907" s="101">
        <v>0</v>
      </c>
      <c r="AK907" s="101">
        <v>0.2</v>
      </c>
      <c r="AL907" s="101">
        <v>0</v>
      </c>
      <c r="AM907" s="101">
        <v>0.2</v>
      </c>
      <c r="AN907" s="101">
        <v>0</v>
      </c>
      <c r="AO907" s="101">
        <v>0</v>
      </c>
      <c r="AP907" s="101">
        <v>0</v>
      </c>
      <c r="AQ907" s="239">
        <v>0</v>
      </c>
      <c r="AR907" s="10"/>
    </row>
    <row r="908" spans="1:44" x14ac:dyDescent="0.35">
      <c r="A908" s="171"/>
      <c r="B908" s="228">
        <v>0.46875</v>
      </c>
      <c r="C908" s="78">
        <v>5.2</v>
      </c>
      <c r="D908" s="73">
        <v>0.2</v>
      </c>
      <c r="E908" s="73">
        <v>4</v>
      </c>
      <c r="F908" s="73">
        <v>0</v>
      </c>
      <c r="G908" s="73">
        <v>1</v>
      </c>
      <c r="H908" s="73">
        <v>0</v>
      </c>
      <c r="I908" s="73">
        <v>0</v>
      </c>
      <c r="J908" s="73">
        <v>0</v>
      </c>
      <c r="K908" s="73">
        <v>0</v>
      </c>
      <c r="L908" s="73">
        <v>0</v>
      </c>
      <c r="M908" s="73">
        <v>0</v>
      </c>
      <c r="N908" s="73">
        <v>0</v>
      </c>
      <c r="O908" s="74">
        <v>0</v>
      </c>
      <c r="P908" s="7"/>
      <c r="Q908" s="78">
        <v>6.0000000000000009</v>
      </c>
      <c r="R908" s="73">
        <v>0</v>
      </c>
      <c r="S908" s="73">
        <v>4.4000000000000004</v>
      </c>
      <c r="T908" s="73">
        <v>0.2</v>
      </c>
      <c r="U908" s="73">
        <v>1.2</v>
      </c>
      <c r="V908" s="73">
        <v>0</v>
      </c>
      <c r="W908" s="73">
        <v>0.2</v>
      </c>
      <c r="X908" s="73">
        <v>0</v>
      </c>
      <c r="Y908" s="73">
        <v>0</v>
      </c>
      <c r="Z908" s="73">
        <v>0</v>
      </c>
      <c r="AA908" s="73">
        <v>0</v>
      </c>
      <c r="AB908" s="73">
        <v>0</v>
      </c>
      <c r="AC908" s="74">
        <v>0</v>
      </c>
      <c r="AD908" s="7"/>
      <c r="AE908" s="78">
        <v>11.2</v>
      </c>
      <c r="AF908" s="193">
        <v>0.2</v>
      </c>
      <c r="AG908" s="101">
        <v>8.4</v>
      </c>
      <c r="AH908" s="101">
        <v>0.2</v>
      </c>
      <c r="AI908" s="101">
        <v>2.2000000000000002</v>
      </c>
      <c r="AJ908" s="101">
        <v>0</v>
      </c>
      <c r="AK908" s="101">
        <v>0.2</v>
      </c>
      <c r="AL908" s="101">
        <v>0</v>
      </c>
      <c r="AM908" s="101">
        <v>0</v>
      </c>
      <c r="AN908" s="101">
        <v>0</v>
      </c>
      <c r="AO908" s="101">
        <v>0</v>
      </c>
      <c r="AP908" s="101">
        <v>0</v>
      </c>
      <c r="AQ908" s="239">
        <v>0</v>
      </c>
      <c r="AR908" s="10"/>
    </row>
    <row r="909" spans="1:44" x14ac:dyDescent="0.35">
      <c r="A909" s="171"/>
      <c r="B909" s="228">
        <v>0.47916700000000001</v>
      </c>
      <c r="C909" s="78">
        <v>7.4</v>
      </c>
      <c r="D909" s="73">
        <v>0.2</v>
      </c>
      <c r="E909" s="73">
        <v>3.8</v>
      </c>
      <c r="F909" s="73">
        <v>0</v>
      </c>
      <c r="G909" s="73">
        <v>2.8</v>
      </c>
      <c r="H909" s="73">
        <v>0.2</v>
      </c>
      <c r="I909" s="73">
        <v>0.2</v>
      </c>
      <c r="J909" s="73">
        <v>0</v>
      </c>
      <c r="K909" s="73">
        <v>0</v>
      </c>
      <c r="L909" s="73">
        <v>0.2</v>
      </c>
      <c r="M909" s="73">
        <v>0</v>
      </c>
      <c r="N909" s="73">
        <v>0</v>
      </c>
      <c r="O909" s="74">
        <v>0</v>
      </c>
      <c r="P909" s="7"/>
      <c r="Q909" s="78">
        <v>6.3999999999999995</v>
      </c>
      <c r="R909" s="73">
        <v>0.2</v>
      </c>
      <c r="S909" s="73">
        <v>5.6</v>
      </c>
      <c r="T909" s="73">
        <v>0</v>
      </c>
      <c r="U909" s="73">
        <v>0.6</v>
      </c>
      <c r="V909" s="73">
        <v>0</v>
      </c>
      <c r="W909" s="73">
        <v>0</v>
      </c>
      <c r="X909" s="73">
        <v>0</v>
      </c>
      <c r="Y909" s="73">
        <v>0</v>
      </c>
      <c r="Z909" s="73">
        <v>0</v>
      </c>
      <c r="AA909" s="73">
        <v>0</v>
      </c>
      <c r="AB909" s="73">
        <v>0</v>
      </c>
      <c r="AC909" s="74">
        <v>0</v>
      </c>
      <c r="AD909" s="7"/>
      <c r="AE909" s="78">
        <v>13.799999999999999</v>
      </c>
      <c r="AF909" s="193">
        <v>0.4</v>
      </c>
      <c r="AG909" s="101">
        <v>9.4</v>
      </c>
      <c r="AH909" s="101">
        <v>0</v>
      </c>
      <c r="AI909" s="101">
        <v>3.4</v>
      </c>
      <c r="AJ909" s="101">
        <v>0.2</v>
      </c>
      <c r="AK909" s="101">
        <v>0.2</v>
      </c>
      <c r="AL909" s="101">
        <v>0</v>
      </c>
      <c r="AM909" s="101">
        <v>0</v>
      </c>
      <c r="AN909" s="101">
        <v>0.2</v>
      </c>
      <c r="AO909" s="101">
        <v>0</v>
      </c>
      <c r="AP909" s="101">
        <v>0</v>
      </c>
      <c r="AQ909" s="239">
        <v>0</v>
      </c>
      <c r="AR909" s="10"/>
    </row>
    <row r="910" spans="1:44" x14ac:dyDescent="0.35">
      <c r="A910" s="171"/>
      <c r="B910" s="228">
        <v>0.48958299999999999</v>
      </c>
      <c r="C910" s="78">
        <v>7.2</v>
      </c>
      <c r="D910" s="73">
        <v>0</v>
      </c>
      <c r="E910" s="73">
        <v>5.6</v>
      </c>
      <c r="F910" s="73">
        <v>0.2</v>
      </c>
      <c r="G910" s="73">
        <v>1.2</v>
      </c>
      <c r="H910" s="73">
        <v>0.2</v>
      </c>
      <c r="I910" s="73">
        <v>0</v>
      </c>
      <c r="J910" s="73">
        <v>0</v>
      </c>
      <c r="K910" s="73">
        <v>0</v>
      </c>
      <c r="L910" s="73">
        <v>0</v>
      </c>
      <c r="M910" s="73">
        <v>0</v>
      </c>
      <c r="N910" s="73">
        <v>0</v>
      </c>
      <c r="O910" s="74">
        <v>0</v>
      </c>
      <c r="P910" s="7"/>
      <c r="Q910" s="78">
        <v>6.6000000000000005</v>
      </c>
      <c r="R910" s="73">
        <v>0</v>
      </c>
      <c r="S910" s="73">
        <v>5.2</v>
      </c>
      <c r="T910" s="73">
        <v>0</v>
      </c>
      <c r="U910" s="73">
        <v>1.2</v>
      </c>
      <c r="V910" s="73">
        <v>0</v>
      </c>
      <c r="W910" s="73">
        <v>0</v>
      </c>
      <c r="X910" s="73">
        <v>0</v>
      </c>
      <c r="Y910" s="73">
        <v>0.2</v>
      </c>
      <c r="Z910" s="73">
        <v>0</v>
      </c>
      <c r="AA910" s="73">
        <v>0</v>
      </c>
      <c r="AB910" s="73">
        <v>0</v>
      </c>
      <c r="AC910" s="74">
        <v>0</v>
      </c>
      <c r="AD910" s="7"/>
      <c r="AE910" s="78">
        <v>13.799999999999999</v>
      </c>
      <c r="AF910" s="193">
        <v>0</v>
      </c>
      <c r="AG910" s="101">
        <v>10.8</v>
      </c>
      <c r="AH910" s="101">
        <v>0.2</v>
      </c>
      <c r="AI910" s="101">
        <v>2.4</v>
      </c>
      <c r="AJ910" s="101">
        <v>0.2</v>
      </c>
      <c r="AK910" s="101">
        <v>0</v>
      </c>
      <c r="AL910" s="101">
        <v>0</v>
      </c>
      <c r="AM910" s="101">
        <v>0.2</v>
      </c>
      <c r="AN910" s="101">
        <v>0</v>
      </c>
      <c r="AO910" s="101">
        <v>0</v>
      </c>
      <c r="AP910" s="101">
        <v>0</v>
      </c>
      <c r="AQ910" s="239">
        <v>0</v>
      </c>
      <c r="AR910" s="10"/>
    </row>
    <row r="911" spans="1:44" x14ac:dyDescent="0.35">
      <c r="A911" s="171"/>
      <c r="B911" s="228">
        <v>0.5</v>
      </c>
      <c r="C911" s="78">
        <v>8.6</v>
      </c>
      <c r="D911" s="101">
        <v>0.2</v>
      </c>
      <c r="E911" s="73">
        <v>6.8</v>
      </c>
      <c r="F911" s="73">
        <v>0</v>
      </c>
      <c r="G911" s="73">
        <v>1.6</v>
      </c>
      <c r="H911" s="73">
        <v>0</v>
      </c>
      <c r="I911" s="73">
        <v>0</v>
      </c>
      <c r="J911" s="73">
        <v>0</v>
      </c>
      <c r="K911" s="73">
        <v>0</v>
      </c>
      <c r="L911" s="73">
        <v>0</v>
      </c>
      <c r="M911" s="73">
        <v>0</v>
      </c>
      <c r="N911" s="73">
        <v>0</v>
      </c>
      <c r="O911" s="74">
        <v>0</v>
      </c>
      <c r="P911" s="7"/>
      <c r="Q911" s="78">
        <v>10.599999999999998</v>
      </c>
      <c r="R911" s="101">
        <v>0.2</v>
      </c>
      <c r="S911" s="73">
        <v>8.6</v>
      </c>
      <c r="T911" s="73">
        <v>0.4</v>
      </c>
      <c r="U911" s="73">
        <v>1</v>
      </c>
      <c r="V911" s="73">
        <v>0.2</v>
      </c>
      <c r="W911" s="73">
        <v>0.2</v>
      </c>
      <c r="X911" s="73">
        <v>0</v>
      </c>
      <c r="Y911" s="73">
        <v>0</v>
      </c>
      <c r="Z911" s="73">
        <v>0</v>
      </c>
      <c r="AA911" s="73">
        <v>0</v>
      </c>
      <c r="AB911" s="73">
        <v>0</v>
      </c>
      <c r="AC911" s="74">
        <v>0</v>
      </c>
      <c r="AD911" s="7"/>
      <c r="AE911" s="78">
        <v>19.2</v>
      </c>
      <c r="AF911" s="193">
        <v>0.4</v>
      </c>
      <c r="AG911" s="101">
        <v>15.4</v>
      </c>
      <c r="AH911" s="101">
        <v>0.4</v>
      </c>
      <c r="AI911" s="101">
        <v>2.6</v>
      </c>
      <c r="AJ911" s="101">
        <v>0.2</v>
      </c>
      <c r="AK911" s="101">
        <v>0.2</v>
      </c>
      <c r="AL911" s="101">
        <v>0</v>
      </c>
      <c r="AM911" s="101">
        <v>0</v>
      </c>
      <c r="AN911" s="101">
        <v>0</v>
      </c>
      <c r="AO911" s="101">
        <v>0</v>
      </c>
      <c r="AP911" s="101">
        <v>0</v>
      </c>
      <c r="AQ911" s="239">
        <v>0</v>
      </c>
      <c r="AR911" s="10"/>
    </row>
    <row r="912" spans="1:44" x14ac:dyDescent="0.35">
      <c r="A912" s="171"/>
      <c r="B912" s="228">
        <v>0.51041700000000001</v>
      </c>
      <c r="C912" s="78">
        <v>7.1999999999999993</v>
      </c>
      <c r="D912" s="73">
        <v>0</v>
      </c>
      <c r="E912" s="73">
        <v>5.6</v>
      </c>
      <c r="F912" s="73">
        <v>0</v>
      </c>
      <c r="G912" s="73">
        <v>1.6</v>
      </c>
      <c r="H912" s="73">
        <v>0</v>
      </c>
      <c r="I912" s="73">
        <v>0</v>
      </c>
      <c r="J912" s="73">
        <v>0</v>
      </c>
      <c r="K912" s="73">
        <v>0</v>
      </c>
      <c r="L912" s="73">
        <v>0</v>
      </c>
      <c r="M912" s="73">
        <v>0</v>
      </c>
      <c r="N912" s="73">
        <v>0</v>
      </c>
      <c r="O912" s="74">
        <v>0</v>
      </c>
      <c r="P912" s="7"/>
      <c r="Q912" s="78">
        <v>4.2</v>
      </c>
      <c r="R912" s="73">
        <v>0</v>
      </c>
      <c r="S912" s="73">
        <v>3.4</v>
      </c>
      <c r="T912" s="73">
        <v>0</v>
      </c>
      <c r="U912" s="73">
        <v>0.6</v>
      </c>
      <c r="V912" s="73">
        <v>0</v>
      </c>
      <c r="W912" s="73">
        <v>0</v>
      </c>
      <c r="X912" s="73">
        <v>0</v>
      </c>
      <c r="Y912" s="73">
        <v>0.2</v>
      </c>
      <c r="Z912" s="73">
        <v>0</v>
      </c>
      <c r="AA912" s="73">
        <v>0</v>
      </c>
      <c r="AB912" s="73">
        <v>0</v>
      </c>
      <c r="AC912" s="74">
        <v>0</v>
      </c>
      <c r="AD912" s="7"/>
      <c r="AE912" s="78">
        <v>11.399999999999999</v>
      </c>
      <c r="AF912" s="193">
        <v>0</v>
      </c>
      <c r="AG912" s="101">
        <v>9</v>
      </c>
      <c r="AH912" s="101">
        <v>0</v>
      </c>
      <c r="AI912" s="101">
        <v>2.2000000000000002</v>
      </c>
      <c r="AJ912" s="101">
        <v>0</v>
      </c>
      <c r="AK912" s="101">
        <v>0</v>
      </c>
      <c r="AL912" s="101">
        <v>0</v>
      </c>
      <c r="AM912" s="101">
        <v>0.2</v>
      </c>
      <c r="AN912" s="101">
        <v>0</v>
      </c>
      <c r="AO912" s="101">
        <v>0</v>
      </c>
      <c r="AP912" s="101">
        <v>0</v>
      </c>
      <c r="AQ912" s="239">
        <v>0</v>
      </c>
      <c r="AR912" s="10"/>
    </row>
    <row r="913" spans="1:44" x14ac:dyDescent="0.35">
      <c r="A913" s="171"/>
      <c r="B913" s="228">
        <v>0.52083299999999999</v>
      </c>
      <c r="C913" s="78">
        <v>6.4</v>
      </c>
      <c r="D913" s="73">
        <v>0.2</v>
      </c>
      <c r="E913" s="73">
        <v>5.2</v>
      </c>
      <c r="F913" s="73">
        <v>0</v>
      </c>
      <c r="G913" s="73">
        <v>1</v>
      </c>
      <c r="H913" s="73">
        <v>0</v>
      </c>
      <c r="I913" s="73">
        <v>0</v>
      </c>
      <c r="J913" s="73">
        <v>0</v>
      </c>
      <c r="K913" s="73">
        <v>0</v>
      </c>
      <c r="L913" s="73">
        <v>0</v>
      </c>
      <c r="M913" s="73">
        <v>0</v>
      </c>
      <c r="N913" s="73">
        <v>0</v>
      </c>
      <c r="O913" s="74">
        <v>0</v>
      </c>
      <c r="P913" s="7"/>
      <c r="Q913" s="78">
        <v>7.4</v>
      </c>
      <c r="R913" s="73">
        <v>0</v>
      </c>
      <c r="S913" s="73">
        <v>6.2</v>
      </c>
      <c r="T913" s="73">
        <v>0</v>
      </c>
      <c r="U913" s="73">
        <v>1.2</v>
      </c>
      <c r="V913" s="73">
        <v>0</v>
      </c>
      <c r="W913" s="73">
        <v>0</v>
      </c>
      <c r="X913" s="73">
        <v>0</v>
      </c>
      <c r="Y913" s="73">
        <v>0</v>
      </c>
      <c r="Z913" s="73">
        <v>0</v>
      </c>
      <c r="AA913" s="73">
        <v>0</v>
      </c>
      <c r="AB913" s="73">
        <v>0</v>
      </c>
      <c r="AC913" s="74">
        <v>0</v>
      </c>
      <c r="AD913" s="7"/>
      <c r="AE913" s="78">
        <v>13.8</v>
      </c>
      <c r="AF913" s="193">
        <v>0.2</v>
      </c>
      <c r="AG913" s="101">
        <v>11.4</v>
      </c>
      <c r="AH913" s="101">
        <v>0</v>
      </c>
      <c r="AI913" s="101">
        <v>2.2000000000000002</v>
      </c>
      <c r="AJ913" s="101">
        <v>0</v>
      </c>
      <c r="AK913" s="101">
        <v>0</v>
      </c>
      <c r="AL913" s="101">
        <v>0</v>
      </c>
      <c r="AM913" s="101">
        <v>0</v>
      </c>
      <c r="AN913" s="101">
        <v>0</v>
      </c>
      <c r="AO913" s="101">
        <v>0</v>
      </c>
      <c r="AP913" s="101">
        <v>0</v>
      </c>
      <c r="AQ913" s="239">
        <v>0</v>
      </c>
      <c r="AR913" s="10"/>
    </row>
    <row r="914" spans="1:44" x14ac:dyDescent="0.35">
      <c r="A914" s="171"/>
      <c r="B914" s="228">
        <v>0.53125</v>
      </c>
      <c r="C914" s="78">
        <v>8.4</v>
      </c>
      <c r="D914" s="73">
        <v>0.4</v>
      </c>
      <c r="E914" s="73">
        <v>5.4</v>
      </c>
      <c r="F914" s="73">
        <v>0</v>
      </c>
      <c r="G914" s="73">
        <v>2.6</v>
      </c>
      <c r="H914" s="73">
        <v>0</v>
      </c>
      <c r="I914" s="73">
        <v>0</v>
      </c>
      <c r="J914" s="73">
        <v>0</v>
      </c>
      <c r="K914" s="73">
        <v>0</v>
      </c>
      <c r="L914" s="73">
        <v>0</v>
      </c>
      <c r="M914" s="73">
        <v>0</v>
      </c>
      <c r="N914" s="73">
        <v>0</v>
      </c>
      <c r="O914" s="74">
        <v>0</v>
      </c>
      <c r="P914" s="7"/>
      <c r="Q914" s="78">
        <v>9.5999999999999979</v>
      </c>
      <c r="R914" s="73">
        <v>0</v>
      </c>
      <c r="S914" s="73">
        <v>8.1999999999999993</v>
      </c>
      <c r="T914" s="73">
        <v>0</v>
      </c>
      <c r="U914" s="73">
        <v>1.2</v>
      </c>
      <c r="V914" s="73">
        <v>0</v>
      </c>
      <c r="W914" s="73">
        <v>0.2</v>
      </c>
      <c r="X914" s="73">
        <v>0</v>
      </c>
      <c r="Y914" s="73">
        <v>0</v>
      </c>
      <c r="Z914" s="73">
        <v>0</v>
      </c>
      <c r="AA914" s="73">
        <v>0</v>
      </c>
      <c r="AB914" s="73">
        <v>0</v>
      </c>
      <c r="AC914" s="74">
        <v>0</v>
      </c>
      <c r="AD914" s="7"/>
      <c r="AE914" s="78">
        <v>18</v>
      </c>
      <c r="AF914" s="193">
        <v>0.4</v>
      </c>
      <c r="AG914" s="101">
        <v>13.6</v>
      </c>
      <c r="AH914" s="101">
        <v>0</v>
      </c>
      <c r="AI914" s="101">
        <v>3.8</v>
      </c>
      <c r="AJ914" s="101">
        <v>0</v>
      </c>
      <c r="AK914" s="101">
        <v>0.2</v>
      </c>
      <c r="AL914" s="101">
        <v>0</v>
      </c>
      <c r="AM914" s="101">
        <v>0</v>
      </c>
      <c r="AN914" s="101">
        <v>0</v>
      </c>
      <c r="AO914" s="101">
        <v>0</v>
      </c>
      <c r="AP914" s="101">
        <v>0</v>
      </c>
      <c r="AQ914" s="239">
        <v>0</v>
      </c>
      <c r="AR914" s="10"/>
    </row>
    <row r="915" spans="1:44" x14ac:dyDescent="0.35">
      <c r="A915" s="171"/>
      <c r="B915" s="228">
        <v>0.54166700000000001</v>
      </c>
      <c r="C915" s="78">
        <v>7.0000000000000009</v>
      </c>
      <c r="D915" s="73">
        <v>0</v>
      </c>
      <c r="E915" s="73">
        <v>5.4</v>
      </c>
      <c r="F915" s="73">
        <v>0.2</v>
      </c>
      <c r="G915" s="73">
        <v>1.2</v>
      </c>
      <c r="H915" s="73">
        <v>0</v>
      </c>
      <c r="I915" s="73">
        <v>0.2</v>
      </c>
      <c r="J915" s="73">
        <v>0</v>
      </c>
      <c r="K915" s="73">
        <v>0</v>
      </c>
      <c r="L915" s="73">
        <v>0</v>
      </c>
      <c r="M915" s="73">
        <v>0</v>
      </c>
      <c r="N915" s="73">
        <v>0</v>
      </c>
      <c r="O915" s="74">
        <v>0</v>
      </c>
      <c r="P915" s="7"/>
      <c r="Q915" s="78">
        <v>6.3999999999999995</v>
      </c>
      <c r="R915" s="73">
        <v>0.2</v>
      </c>
      <c r="S915" s="73">
        <v>5.6</v>
      </c>
      <c r="T915" s="73">
        <v>0</v>
      </c>
      <c r="U915" s="73">
        <v>0.6</v>
      </c>
      <c r="V915" s="73">
        <v>0</v>
      </c>
      <c r="W915" s="73">
        <v>0</v>
      </c>
      <c r="X915" s="73">
        <v>0</v>
      </c>
      <c r="Y915" s="73">
        <v>0</v>
      </c>
      <c r="Z915" s="73">
        <v>0</v>
      </c>
      <c r="AA915" s="73">
        <v>0</v>
      </c>
      <c r="AB915" s="73">
        <v>0</v>
      </c>
      <c r="AC915" s="74">
        <v>0</v>
      </c>
      <c r="AD915" s="7"/>
      <c r="AE915" s="78">
        <v>13.399999999999999</v>
      </c>
      <c r="AF915" s="193">
        <v>0.2</v>
      </c>
      <c r="AG915" s="101">
        <v>11</v>
      </c>
      <c r="AH915" s="101">
        <v>0.2</v>
      </c>
      <c r="AI915" s="101">
        <v>1.8</v>
      </c>
      <c r="AJ915" s="101">
        <v>0</v>
      </c>
      <c r="AK915" s="101">
        <v>0.2</v>
      </c>
      <c r="AL915" s="101">
        <v>0</v>
      </c>
      <c r="AM915" s="101">
        <v>0</v>
      </c>
      <c r="AN915" s="101">
        <v>0</v>
      </c>
      <c r="AO915" s="101">
        <v>0</v>
      </c>
      <c r="AP915" s="101">
        <v>0</v>
      </c>
      <c r="AQ915" s="239">
        <v>0</v>
      </c>
      <c r="AR915" s="10"/>
    </row>
    <row r="916" spans="1:44" x14ac:dyDescent="0.35">
      <c r="A916" s="171"/>
      <c r="B916" s="228">
        <v>0.55208299999999999</v>
      </c>
      <c r="C916" s="78">
        <v>6.7999999999999989</v>
      </c>
      <c r="D916" s="73">
        <v>0</v>
      </c>
      <c r="E916" s="73">
        <v>4.8</v>
      </c>
      <c r="F916" s="73">
        <v>0</v>
      </c>
      <c r="G916" s="73">
        <v>1.4</v>
      </c>
      <c r="H916" s="73">
        <v>0</v>
      </c>
      <c r="I916" s="73">
        <v>0</v>
      </c>
      <c r="J916" s="73">
        <v>0</v>
      </c>
      <c r="K916" s="73">
        <v>0.6</v>
      </c>
      <c r="L916" s="73">
        <v>0</v>
      </c>
      <c r="M916" s="73">
        <v>0</v>
      </c>
      <c r="N916" s="73">
        <v>0</v>
      </c>
      <c r="O916" s="74">
        <v>0</v>
      </c>
      <c r="P916" s="7"/>
      <c r="Q916" s="78">
        <v>5.8000000000000007</v>
      </c>
      <c r="R916" s="73">
        <v>0.2</v>
      </c>
      <c r="S916" s="73">
        <v>4.4000000000000004</v>
      </c>
      <c r="T916" s="73">
        <v>0</v>
      </c>
      <c r="U916" s="73">
        <v>0.8</v>
      </c>
      <c r="V916" s="73">
        <v>0</v>
      </c>
      <c r="W916" s="73">
        <v>0</v>
      </c>
      <c r="X916" s="73">
        <v>0.2</v>
      </c>
      <c r="Y916" s="73">
        <v>0</v>
      </c>
      <c r="Z916" s="73">
        <v>0.2</v>
      </c>
      <c r="AA916" s="73">
        <v>0</v>
      </c>
      <c r="AB916" s="73">
        <v>0</v>
      </c>
      <c r="AC916" s="74">
        <v>0</v>
      </c>
      <c r="AD916" s="7"/>
      <c r="AE916" s="78">
        <v>12.599999999999996</v>
      </c>
      <c r="AF916" s="193">
        <v>0.2</v>
      </c>
      <c r="AG916" s="101">
        <v>9.1999999999999993</v>
      </c>
      <c r="AH916" s="101">
        <v>0</v>
      </c>
      <c r="AI916" s="101">
        <v>2.2000000000000002</v>
      </c>
      <c r="AJ916" s="101">
        <v>0</v>
      </c>
      <c r="AK916" s="101">
        <v>0</v>
      </c>
      <c r="AL916" s="101">
        <v>0.2</v>
      </c>
      <c r="AM916" s="101">
        <v>0.6</v>
      </c>
      <c r="AN916" s="101">
        <v>0.2</v>
      </c>
      <c r="AO916" s="101">
        <v>0</v>
      </c>
      <c r="AP916" s="101">
        <v>0</v>
      </c>
      <c r="AQ916" s="239">
        <v>0</v>
      </c>
      <c r="AR916" s="10"/>
    </row>
    <row r="917" spans="1:44" x14ac:dyDescent="0.35">
      <c r="A917" s="171"/>
      <c r="B917" s="228">
        <v>0.5625</v>
      </c>
      <c r="C917" s="78">
        <v>5</v>
      </c>
      <c r="D917" s="73">
        <v>0.4</v>
      </c>
      <c r="E917" s="73">
        <v>2.6</v>
      </c>
      <c r="F917" s="73">
        <v>0</v>
      </c>
      <c r="G917" s="73">
        <v>2</v>
      </c>
      <c r="H917" s="73">
        <v>0</v>
      </c>
      <c r="I917" s="73">
        <v>0</v>
      </c>
      <c r="J917" s="73">
        <v>0</v>
      </c>
      <c r="K917" s="73">
        <v>0</v>
      </c>
      <c r="L917" s="73">
        <v>0</v>
      </c>
      <c r="M917" s="73">
        <v>0</v>
      </c>
      <c r="N917" s="73">
        <v>0</v>
      </c>
      <c r="O917" s="74">
        <v>0</v>
      </c>
      <c r="P917" s="7"/>
      <c r="Q917" s="78">
        <v>3.6</v>
      </c>
      <c r="R917" s="73">
        <v>0.4</v>
      </c>
      <c r="S917" s="73">
        <v>3</v>
      </c>
      <c r="T917" s="73">
        <v>0</v>
      </c>
      <c r="U917" s="73">
        <v>0.2</v>
      </c>
      <c r="V917" s="73">
        <v>0</v>
      </c>
      <c r="W917" s="73">
        <v>0</v>
      </c>
      <c r="X917" s="73">
        <v>0</v>
      </c>
      <c r="Y917" s="73">
        <v>0</v>
      </c>
      <c r="Z917" s="73">
        <v>0</v>
      </c>
      <c r="AA917" s="73">
        <v>0</v>
      </c>
      <c r="AB917" s="73">
        <v>0</v>
      </c>
      <c r="AC917" s="74">
        <v>0</v>
      </c>
      <c r="AD917" s="7"/>
      <c r="AE917" s="78">
        <v>8.6</v>
      </c>
      <c r="AF917" s="193">
        <v>0.8</v>
      </c>
      <c r="AG917" s="101">
        <v>5.6</v>
      </c>
      <c r="AH917" s="101">
        <v>0</v>
      </c>
      <c r="AI917" s="101">
        <v>2.2000000000000002</v>
      </c>
      <c r="AJ917" s="101">
        <v>0</v>
      </c>
      <c r="AK917" s="101">
        <v>0</v>
      </c>
      <c r="AL917" s="101">
        <v>0</v>
      </c>
      <c r="AM917" s="101">
        <v>0</v>
      </c>
      <c r="AN917" s="101">
        <v>0</v>
      </c>
      <c r="AO917" s="101">
        <v>0</v>
      </c>
      <c r="AP917" s="101">
        <v>0</v>
      </c>
      <c r="AQ917" s="239">
        <v>0</v>
      </c>
      <c r="AR917" s="10"/>
    </row>
    <row r="918" spans="1:44" x14ac:dyDescent="0.35">
      <c r="A918" s="171"/>
      <c r="B918" s="228">
        <v>0.57291700000000001</v>
      </c>
      <c r="C918" s="78">
        <v>7.4</v>
      </c>
      <c r="D918" s="73">
        <v>0.2</v>
      </c>
      <c r="E918" s="73">
        <v>5.6</v>
      </c>
      <c r="F918" s="73">
        <v>0.2</v>
      </c>
      <c r="G918" s="73">
        <v>1.4</v>
      </c>
      <c r="H918" s="73">
        <v>0</v>
      </c>
      <c r="I918" s="73">
        <v>0</v>
      </c>
      <c r="J918" s="73">
        <v>0</v>
      </c>
      <c r="K918" s="73">
        <v>0</v>
      </c>
      <c r="L918" s="73">
        <v>0</v>
      </c>
      <c r="M918" s="73">
        <v>0</v>
      </c>
      <c r="N918" s="73">
        <v>0</v>
      </c>
      <c r="O918" s="74">
        <v>0</v>
      </c>
      <c r="P918" s="7"/>
      <c r="Q918" s="78">
        <v>5.8000000000000007</v>
      </c>
      <c r="R918" s="73">
        <v>0.4</v>
      </c>
      <c r="S918" s="73">
        <v>4.4000000000000004</v>
      </c>
      <c r="T918" s="73">
        <v>0.4</v>
      </c>
      <c r="U918" s="73">
        <v>0.6</v>
      </c>
      <c r="V918" s="73">
        <v>0</v>
      </c>
      <c r="W918" s="73">
        <v>0</v>
      </c>
      <c r="X918" s="73">
        <v>0</v>
      </c>
      <c r="Y918" s="73">
        <v>0</v>
      </c>
      <c r="Z918" s="73">
        <v>0</v>
      </c>
      <c r="AA918" s="73">
        <v>0</v>
      </c>
      <c r="AB918" s="73">
        <v>0</v>
      </c>
      <c r="AC918" s="74">
        <v>0</v>
      </c>
      <c r="AD918" s="7"/>
      <c r="AE918" s="78">
        <v>13.2</v>
      </c>
      <c r="AF918" s="193">
        <v>0.6</v>
      </c>
      <c r="AG918" s="101">
        <v>10</v>
      </c>
      <c r="AH918" s="101">
        <v>0.6</v>
      </c>
      <c r="AI918" s="101">
        <v>2</v>
      </c>
      <c r="AJ918" s="101">
        <v>0</v>
      </c>
      <c r="AK918" s="101">
        <v>0</v>
      </c>
      <c r="AL918" s="101">
        <v>0</v>
      </c>
      <c r="AM918" s="101">
        <v>0</v>
      </c>
      <c r="AN918" s="101">
        <v>0</v>
      </c>
      <c r="AO918" s="101">
        <v>0</v>
      </c>
      <c r="AP918" s="101">
        <v>0</v>
      </c>
      <c r="AQ918" s="239">
        <v>0</v>
      </c>
      <c r="AR918" s="10"/>
    </row>
    <row r="919" spans="1:44" x14ac:dyDescent="0.35">
      <c r="A919" s="171"/>
      <c r="B919" s="228">
        <v>0.58333299999999999</v>
      </c>
      <c r="C919" s="78">
        <v>8</v>
      </c>
      <c r="D919" s="73">
        <v>0.4</v>
      </c>
      <c r="E919" s="73">
        <v>5.4</v>
      </c>
      <c r="F919" s="73">
        <v>0</v>
      </c>
      <c r="G919" s="73">
        <v>2.2000000000000002</v>
      </c>
      <c r="H919" s="73">
        <v>0</v>
      </c>
      <c r="I919" s="73">
        <v>0</v>
      </c>
      <c r="J919" s="73">
        <v>0</v>
      </c>
      <c r="K919" s="73">
        <v>0</v>
      </c>
      <c r="L919" s="73">
        <v>0</v>
      </c>
      <c r="M919" s="73">
        <v>0</v>
      </c>
      <c r="N919" s="73">
        <v>0</v>
      </c>
      <c r="O919" s="74">
        <v>0</v>
      </c>
      <c r="P919" s="7"/>
      <c r="Q919" s="78">
        <v>6.6</v>
      </c>
      <c r="R919" s="73">
        <v>0</v>
      </c>
      <c r="S919" s="73">
        <v>4.8</v>
      </c>
      <c r="T919" s="73">
        <v>0</v>
      </c>
      <c r="U919" s="73">
        <v>1.8</v>
      </c>
      <c r="V919" s="73">
        <v>0</v>
      </c>
      <c r="W919" s="73">
        <v>0</v>
      </c>
      <c r="X919" s="73">
        <v>0</v>
      </c>
      <c r="Y919" s="73">
        <v>0</v>
      </c>
      <c r="Z919" s="73">
        <v>0</v>
      </c>
      <c r="AA919" s="73">
        <v>0</v>
      </c>
      <c r="AB919" s="73">
        <v>0</v>
      </c>
      <c r="AC919" s="74">
        <v>0</v>
      </c>
      <c r="AD919" s="7"/>
      <c r="AE919" s="78">
        <v>14.6</v>
      </c>
      <c r="AF919" s="193">
        <v>0.4</v>
      </c>
      <c r="AG919" s="101">
        <v>10.199999999999999</v>
      </c>
      <c r="AH919" s="101">
        <v>0</v>
      </c>
      <c r="AI919" s="101">
        <v>4</v>
      </c>
      <c r="AJ919" s="101">
        <v>0</v>
      </c>
      <c r="AK919" s="101">
        <v>0</v>
      </c>
      <c r="AL919" s="101">
        <v>0</v>
      </c>
      <c r="AM919" s="101">
        <v>0</v>
      </c>
      <c r="AN919" s="101">
        <v>0</v>
      </c>
      <c r="AO919" s="101">
        <v>0</v>
      </c>
      <c r="AP919" s="101">
        <v>0</v>
      </c>
      <c r="AQ919" s="239">
        <v>0</v>
      </c>
      <c r="AR919" s="10"/>
    </row>
    <row r="920" spans="1:44" x14ac:dyDescent="0.35">
      <c r="A920" s="171"/>
      <c r="B920" s="228">
        <v>0.59375</v>
      </c>
      <c r="C920" s="78">
        <v>7</v>
      </c>
      <c r="D920" s="73">
        <v>0.2</v>
      </c>
      <c r="E920" s="73">
        <v>4.5999999999999996</v>
      </c>
      <c r="F920" s="73">
        <v>0</v>
      </c>
      <c r="G920" s="73">
        <v>2</v>
      </c>
      <c r="H920" s="73">
        <v>0</v>
      </c>
      <c r="I920" s="73">
        <v>0</v>
      </c>
      <c r="J920" s="73">
        <v>0</v>
      </c>
      <c r="K920" s="73">
        <v>0.2</v>
      </c>
      <c r="L920" s="73">
        <v>0</v>
      </c>
      <c r="M920" s="73">
        <v>0</v>
      </c>
      <c r="N920" s="73">
        <v>0</v>
      </c>
      <c r="O920" s="74">
        <v>0</v>
      </c>
      <c r="P920" s="7"/>
      <c r="Q920" s="78">
        <v>6.2000000000000011</v>
      </c>
      <c r="R920" s="73">
        <v>0.4</v>
      </c>
      <c r="S920" s="73">
        <v>5.2</v>
      </c>
      <c r="T920" s="73">
        <v>0.2</v>
      </c>
      <c r="U920" s="73">
        <v>0.2</v>
      </c>
      <c r="V920" s="73">
        <v>0</v>
      </c>
      <c r="W920" s="73">
        <v>0</v>
      </c>
      <c r="X920" s="73">
        <v>0</v>
      </c>
      <c r="Y920" s="73">
        <v>0</v>
      </c>
      <c r="Z920" s="73">
        <v>0.2</v>
      </c>
      <c r="AA920" s="73">
        <v>0</v>
      </c>
      <c r="AB920" s="73">
        <v>0</v>
      </c>
      <c r="AC920" s="74">
        <v>0</v>
      </c>
      <c r="AD920" s="7"/>
      <c r="AE920" s="78">
        <v>13.2</v>
      </c>
      <c r="AF920" s="193">
        <v>0.6</v>
      </c>
      <c r="AG920" s="101">
        <v>9.8000000000000007</v>
      </c>
      <c r="AH920" s="101">
        <v>0.2</v>
      </c>
      <c r="AI920" s="101">
        <v>2.2000000000000002</v>
      </c>
      <c r="AJ920" s="101">
        <v>0</v>
      </c>
      <c r="AK920" s="101">
        <v>0</v>
      </c>
      <c r="AL920" s="101">
        <v>0</v>
      </c>
      <c r="AM920" s="101">
        <v>0.2</v>
      </c>
      <c r="AN920" s="101">
        <v>0.2</v>
      </c>
      <c r="AO920" s="101">
        <v>0</v>
      </c>
      <c r="AP920" s="101">
        <v>0</v>
      </c>
      <c r="AQ920" s="239">
        <v>0</v>
      </c>
      <c r="AR920" s="10"/>
    </row>
    <row r="921" spans="1:44" x14ac:dyDescent="0.35">
      <c r="A921" s="171"/>
      <c r="B921" s="228">
        <v>0.60416700000000001</v>
      </c>
      <c r="C921" s="78">
        <v>4.8000000000000007</v>
      </c>
      <c r="D921" s="73">
        <v>0.2</v>
      </c>
      <c r="E921" s="73">
        <v>3.6</v>
      </c>
      <c r="F921" s="73">
        <v>0</v>
      </c>
      <c r="G921" s="73">
        <v>0.8</v>
      </c>
      <c r="H921" s="73">
        <v>0</v>
      </c>
      <c r="I921" s="73">
        <v>0.2</v>
      </c>
      <c r="J921" s="73">
        <v>0</v>
      </c>
      <c r="K921" s="73">
        <v>0</v>
      </c>
      <c r="L921" s="73">
        <v>0</v>
      </c>
      <c r="M921" s="73">
        <v>0</v>
      </c>
      <c r="N921" s="73">
        <v>0</v>
      </c>
      <c r="O921" s="74">
        <v>0</v>
      </c>
      <c r="P921" s="7"/>
      <c r="Q921" s="78">
        <v>3.8000000000000003</v>
      </c>
      <c r="R921" s="73">
        <v>0</v>
      </c>
      <c r="S921" s="73">
        <v>3</v>
      </c>
      <c r="T921" s="73">
        <v>0.2</v>
      </c>
      <c r="U921" s="73">
        <v>0.6</v>
      </c>
      <c r="V921" s="73">
        <v>0</v>
      </c>
      <c r="W921" s="73">
        <v>0</v>
      </c>
      <c r="X921" s="73">
        <v>0</v>
      </c>
      <c r="Y921" s="73">
        <v>0</v>
      </c>
      <c r="Z921" s="73">
        <v>0</v>
      </c>
      <c r="AA921" s="73">
        <v>0</v>
      </c>
      <c r="AB921" s="73">
        <v>0</v>
      </c>
      <c r="AC921" s="74">
        <v>0</v>
      </c>
      <c r="AD921" s="7"/>
      <c r="AE921" s="78">
        <v>8.6</v>
      </c>
      <c r="AF921" s="193">
        <v>0.2</v>
      </c>
      <c r="AG921" s="101">
        <v>6.6</v>
      </c>
      <c r="AH921" s="101">
        <v>0.2</v>
      </c>
      <c r="AI921" s="101">
        <v>1.4</v>
      </c>
      <c r="AJ921" s="101">
        <v>0</v>
      </c>
      <c r="AK921" s="101">
        <v>0.2</v>
      </c>
      <c r="AL921" s="101">
        <v>0</v>
      </c>
      <c r="AM921" s="101">
        <v>0</v>
      </c>
      <c r="AN921" s="101">
        <v>0</v>
      </c>
      <c r="AO921" s="101">
        <v>0</v>
      </c>
      <c r="AP921" s="101">
        <v>0</v>
      </c>
      <c r="AQ921" s="239">
        <v>0</v>
      </c>
      <c r="AR921" s="10"/>
    </row>
    <row r="922" spans="1:44" x14ac:dyDescent="0.35">
      <c r="A922" s="171"/>
      <c r="B922" s="228">
        <v>0.61458299999999999</v>
      </c>
      <c r="C922" s="78">
        <v>6</v>
      </c>
      <c r="D922" s="73">
        <v>0.4</v>
      </c>
      <c r="E922" s="73">
        <v>3.6</v>
      </c>
      <c r="F922" s="73">
        <v>0</v>
      </c>
      <c r="G922" s="73">
        <v>2</v>
      </c>
      <c r="H922" s="73">
        <v>0</v>
      </c>
      <c r="I922" s="73">
        <v>0</v>
      </c>
      <c r="J922" s="73">
        <v>0</v>
      </c>
      <c r="K922" s="73">
        <v>0</v>
      </c>
      <c r="L922" s="73">
        <v>0</v>
      </c>
      <c r="M922" s="73">
        <v>0</v>
      </c>
      <c r="N922" s="73">
        <v>0</v>
      </c>
      <c r="O922" s="74">
        <v>0</v>
      </c>
      <c r="P922" s="7"/>
      <c r="Q922" s="78">
        <v>6.4</v>
      </c>
      <c r="R922" s="73">
        <v>0.2</v>
      </c>
      <c r="S922" s="73">
        <v>5.2</v>
      </c>
      <c r="T922" s="73">
        <v>0</v>
      </c>
      <c r="U922" s="73">
        <v>1</v>
      </c>
      <c r="V922" s="73">
        <v>0</v>
      </c>
      <c r="W922" s="73">
        <v>0</v>
      </c>
      <c r="X922" s="73">
        <v>0</v>
      </c>
      <c r="Y922" s="73">
        <v>0</v>
      </c>
      <c r="Z922" s="73">
        <v>0</v>
      </c>
      <c r="AA922" s="73">
        <v>0</v>
      </c>
      <c r="AB922" s="73">
        <v>0</v>
      </c>
      <c r="AC922" s="74">
        <v>0</v>
      </c>
      <c r="AD922" s="7"/>
      <c r="AE922" s="78">
        <v>12.4</v>
      </c>
      <c r="AF922" s="193">
        <v>0.6</v>
      </c>
      <c r="AG922" s="101">
        <v>8.8000000000000007</v>
      </c>
      <c r="AH922" s="101">
        <v>0</v>
      </c>
      <c r="AI922" s="101">
        <v>3</v>
      </c>
      <c r="AJ922" s="101">
        <v>0</v>
      </c>
      <c r="AK922" s="101">
        <v>0</v>
      </c>
      <c r="AL922" s="101">
        <v>0</v>
      </c>
      <c r="AM922" s="101">
        <v>0</v>
      </c>
      <c r="AN922" s="101">
        <v>0</v>
      </c>
      <c r="AO922" s="101">
        <v>0</v>
      </c>
      <c r="AP922" s="101">
        <v>0</v>
      </c>
      <c r="AQ922" s="239">
        <v>0</v>
      </c>
      <c r="AR922" s="10"/>
    </row>
    <row r="923" spans="1:44" x14ac:dyDescent="0.35">
      <c r="A923" s="171"/>
      <c r="B923" s="228">
        <v>0.625</v>
      </c>
      <c r="C923" s="78">
        <v>6.2000000000000011</v>
      </c>
      <c r="D923" s="73">
        <v>0</v>
      </c>
      <c r="E923" s="73">
        <v>4.2</v>
      </c>
      <c r="F923" s="73">
        <v>0.2</v>
      </c>
      <c r="G923" s="73">
        <v>1.4</v>
      </c>
      <c r="H923" s="73">
        <v>0</v>
      </c>
      <c r="I923" s="73">
        <v>0.2</v>
      </c>
      <c r="J923" s="73">
        <v>0</v>
      </c>
      <c r="K923" s="73">
        <v>0</v>
      </c>
      <c r="L923" s="73">
        <v>0.2</v>
      </c>
      <c r="M923" s="73">
        <v>0</v>
      </c>
      <c r="N923" s="73">
        <v>0</v>
      </c>
      <c r="O923" s="74">
        <v>0</v>
      </c>
      <c r="P923" s="7"/>
      <c r="Q923" s="78">
        <v>11.2</v>
      </c>
      <c r="R923" s="73">
        <v>0</v>
      </c>
      <c r="S923" s="73">
        <v>10.199999999999999</v>
      </c>
      <c r="T923" s="73">
        <v>0</v>
      </c>
      <c r="U923" s="73">
        <v>0.8</v>
      </c>
      <c r="V923" s="73">
        <v>0</v>
      </c>
      <c r="W923" s="73">
        <v>0</v>
      </c>
      <c r="X923" s="73">
        <v>0</v>
      </c>
      <c r="Y923" s="73">
        <v>0.2</v>
      </c>
      <c r="Z923" s="73">
        <v>0</v>
      </c>
      <c r="AA923" s="73">
        <v>0</v>
      </c>
      <c r="AB923" s="73">
        <v>0</v>
      </c>
      <c r="AC923" s="74">
        <v>0</v>
      </c>
      <c r="AD923" s="7"/>
      <c r="AE923" s="78">
        <v>17.399999999999999</v>
      </c>
      <c r="AF923" s="193">
        <v>0</v>
      </c>
      <c r="AG923" s="101">
        <v>14.4</v>
      </c>
      <c r="AH923" s="101">
        <v>0.2</v>
      </c>
      <c r="AI923" s="101">
        <v>2.2000000000000002</v>
      </c>
      <c r="AJ923" s="101">
        <v>0</v>
      </c>
      <c r="AK923" s="101">
        <v>0.2</v>
      </c>
      <c r="AL923" s="101">
        <v>0</v>
      </c>
      <c r="AM923" s="101">
        <v>0.2</v>
      </c>
      <c r="AN923" s="101">
        <v>0.2</v>
      </c>
      <c r="AO923" s="101">
        <v>0</v>
      </c>
      <c r="AP923" s="101">
        <v>0</v>
      </c>
      <c r="AQ923" s="239">
        <v>0</v>
      </c>
      <c r="AR923" s="10"/>
    </row>
    <row r="924" spans="1:44" x14ac:dyDescent="0.35">
      <c r="A924" s="171"/>
      <c r="B924" s="228">
        <v>0.63541700000000001</v>
      </c>
      <c r="C924" s="78">
        <v>13.799999999999999</v>
      </c>
      <c r="D924" s="73">
        <v>0.2</v>
      </c>
      <c r="E924" s="73">
        <v>10.8</v>
      </c>
      <c r="F924" s="73">
        <v>0</v>
      </c>
      <c r="G924" s="73">
        <v>2.6</v>
      </c>
      <c r="H924" s="73">
        <v>0</v>
      </c>
      <c r="I924" s="73">
        <v>0</v>
      </c>
      <c r="J924" s="73">
        <v>0</v>
      </c>
      <c r="K924" s="73">
        <v>0.2</v>
      </c>
      <c r="L924" s="73">
        <v>0</v>
      </c>
      <c r="M924" s="73">
        <v>0</v>
      </c>
      <c r="N924" s="73">
        <v>0</v>
      </c>
      <c r="O924" s="74">
        <v>0</v>
      </c>
      <c r="P924" s="7"/>
      <c r="Q924" s="78">
        <v>7.8000000000000007</v>
      </c>
      <c r="R924" s="73">
        <v>0</v>
      </c>
      <c r="S924" s="73">
        <v>6.2</v>
      </c>
      <c r="T924" s="73">
        <v>0.2</v>
      </c>
      <c r="U924" s="73">
        <v>1.2</v>
      </c>
      <c r="V924" s="73">
        <v>0</v>
      </c>
      <c r="W924" s="73">
        <v>0.2</v>
      </c>
      <c r="X924" s="73">
        <v>0</v>
      </c>
      <c r="Y924" s="73">
        <v>0</v>
      </c>
      <c r="Z924" s="73">
        <v>0</v>
      </c>
      <c r="AA924" s="73">
        <v>0</v>
      </c>
      <c r="AB924" s="73">
        <v>0</v>
      </c>
      <c r="AC924" s="74">
        <v>0</v>
      </c>
      <c r="AD924" s="7"/>
      <c r="AE924" s="78">
        <v>21.599999999999998</v>
      </c>
      <c r="AF924" s="193">
        <v>0.2</v>
      </c>
      <c r="AG924" s="101">
        <v>17</v>
      </c>
      <c r="AH924" s="101">
        <v>0.2</v>
      </c>
      <c r="AI924" s="101">
        <v>3.8</v>
      </c>
      <c r="AJ924" s="101">
        <v>0</v>
      </c>
      <c r="AK924" s="101">
        <v>0.2</v>
      </c>
      <c r="AL924" s="101">
        <v>0</v>
      </c>
      <c r="AM924" s="101">
        <v>0.2</v>
      </c>
      <c r="AN924" s="101">
        <v>0</v>
      </c>
      <c r="AO924" s="101">
        <v>0</v>
      </c>
      <c r="AP924" s="101">
        <v>0</v>
      </c>
      <c r="AQ924" s="239">
        <v>0</v>
      </c>
      <c r="AR924" s="10"/>
    </row>
    <row r="925" spans="1:44" x14ac:dyDescent="0.35">
      <c r="A925" s="171"/>
      <c r="B925" s="228">
        <v>0.64583299999999999</v>
      </c>
      <c r="C925" s="78">
        <v>5.3999999999999995</v>
      </c>
      <c r="D925" s="73">
        <v>0</v>
      </c>
      <c r="E925" s="73">
        <v>4.5999999999999996</v>
      </c>
      <c r="F925" s="73">
        <v>0</v>
      </c>
      <c r="G925" s="73">
        <v>0.8</v>
      </c>
      <c r="H925" s="73">
        <v>0</v>
      </c>
      <c r="I925" s="73">
        <v>0</v>
      </c>
      <c r="J925" s="73">
        <v>0</v>
      </c>
      <c r="K925" s="73">
        <v>0</v>
      </c>
      <c r="L925" s="73">
        <v>0</v>
      </c>
      <c r="M925" s="73">
        <v>0</v>
      </c>
      <c r="N925" s="73">
        <v>0</v>
      </c>
      <c r="O925" s="74">
        <v>0</v>
      </c>
      <c r="P925" s="7"/>
      <c r="Q925" s="78">
        <v>8</v>
      </c>
      <c r="R925" s="73">
        <v>0.4</v>
      </c>
      <c r="S925" s="73">
        <v>7.4</v>
      </c>
      <c r="T925" s="73">
        <v>0</v>
      </c>
      <c r="U925" s="73">
        <v>0.2</v>
      </c>
      <c r="V925" s="73">
        <v>0</v>
      </c>
      <c r="W925" s="73">
        <v>0</v>
      </c>
      <c r="X925" s="73">
        <v>0</v>
      </c>
      <c r="Y925" s="73">
        <v>0</v>
      </c>
      <c r="Z925" s="73">
        <v>0</v>
      </c>
      <c r="AA925" s="73">
        <v>0</v>
      </c>
      <c r="AB925" s="73">
        <v>0</v>
      </c>
      <c r="AC925" s="74">
        <v>0</v>
      </c>
      <c r="AD925" s="7"/>
      <c r="AE925" s="78">
        <v>13.4</v>
      </c>
      <c r="AF925" s="193">
        <v>0.4</v>
      </c>
      <c r="AG925" s="101">
        <v>12</v>
      </c>
      <c r="AH925" s="101">
        <v>0</v>
      </c>
      <c r="AI925" s="101">
        <v>1</v>
      </c>
      <c r="AJ925" s="101">
        <v>0</v>
      </c>
      <c r="AK925" s="101">
        <v>0</v>
      </c>
      <c r="AL925" s="101">
        <v>0</v>
      </c>
      <c r="AM925" s="101">
        <v>0</v>
      </c>
      <c r="AN925" s="101">
        <v>0</v>
      </c>
      <c r="AO925" s="101">
        <v>0</v>
      </c>
      <c r="AP925" s="101">
        <v>0</v>
      </c>
      <c r="AQ925" s="239">
        <v>0</v>
      </c>
      <c r="AR925" s="10"/>
    </row>
    <row r="926" spans="1:44" x14ac:dyDescent="0.35">
      <c r="A926" s="171"/>
      <c r="B926" s="228">
        <v>0.65625</v>
      </c>
      <c r="C926" s="78">
        <v>7.3999999999999995</v>
      </c>
      <c r="D926" s="73">
        <v>0.8</v>
      </c>
      <c r="E926" s="73">
        <v>4.5999999999999996</v>
      </c>
      <c r="F926" s="73">
        <v>0</v>
      </c>
      <c r="G926" s="73">
        <v>2</v>
      </c>
      <c r="H926" s="73">
        <v>0</v>
      </c>
      <c r="I926" s="73">
        <v>0</v>
      </c>
      <c r="J926" s="73">
        <v>0</v>
      </c>
      <c r="K926" s="73">
        <v>0</v>
      </c>
      <c r="L926" s="73">
        <v>0</v>
      </c>
      <c r="M926" s="73">
        <v>0</v>
      </c>
      <c r="N926" s="73">
        <v>0</v>
      </c>
      <c r="O926" s="74">
        <v>0</v>
      </c>
      <c r="P926" s="7"/>
      <c r="Q926" s="78">
        <v>6.4</v>
      </c>
      <c r="R926" s="73">
        <v>0.4</v>
      </c>
      <c r="S926" s="73">
        <v>4.5999999999999996</v>
      </c>
      <c r="T926" s="73">
        <v>0</v>
      </c>
      <c r="U926" s="73">
        <v>1.2</v>
      </c>
      <c r="V926" s="73">
        <v>0</v>
      </c>
      <c r="W926" s="73">
        <v>0.2</v>
      </c>
      <c r="X926" s="73">
        <v>0</v>
      </c>
      <c r="Y926" s="73">
        <v>0</v>
      </c>
      <c r="Z926" s="73">
        <v>0</v>
      </c>
      <c r="AA926" s="73">
        <v>0</v>
      </c>
      <c r="AB926" s="73">
        <v>0</v>
      </c>
      <c r="AC926" s="74">
        <v>0</v>
      </c>
      <c r="AD926" s="7"/>
      <c r="AE926" s="78">
        <v>13.799999999999997</v>
      </c>
      <c r="AF926" s="193">
        <v>1.2</v>
      </c>
      <c r="AG926" s="101">
        <v>9.1999999999999993</v>
      </c>
      <c r="AH926" s="101">
        <v>0</v>
      </c>
      <c r="AI926" s="101">
        <v>3.2</v>
      </c>
      <c r="AJ926" s="101">
        <v>0</v>
      </c>
      <c r="AK926" s="101">
        <v>0.2</v>
      </c>
      <c r="AL926" s="101">
        <v>0</v>
      </c>
      <c r="AM926" s="101">
        <v>0</v>
      </c>
      <c r="AN926" s="101">
        <v>0</v>
      </c>
      <c r="AO926" s="101">
        <v>0</v>
      </c>
      <c r="AP926" s="101">
        <v>0</v>
      </c>
      <c r="AQ926" s="239">
        <v>0</v>
      </c>
      <c r="AR926" s="10"/>
    </row>
    <row r="927" spans="1:44" x14ac:dyDescent="0.35">
      <c r="A927" s="171"/>
      <c r="B927" s="228">
        <v>0.66666700000000001</v>
      </c>
      <c r="C927" s="78">
        <v>7.4000000000000012</v>
      </c>
      <c r="D927" s="73">
        <v>0</v>
      </c>
      <c r="E927" s="73">
        <v>5.4</v>
      </c>
      <c r="F927" s="73">
        <v>0.2</v>
      </c>
      <c r="G927" s="73">
        <v>1.6</v>
      </c>
      <c r="H927" s="73">
        <v>0</v>
      </c>
      <c r="I927" s="73">
        <v>0</v>
      </c>
      <c r="J927" s="73">
        <v>0</v>
      </c>
      <c r="K927" s="73">
        <v>0.2</v>
      </c>
      <c r="L927" s="73">
        <v>0</v>
      </c>
      <c r="M927" s="73">
        <v>0</v>
      </c>
      <c r="N927" s="73">
        <v>0</v>
      </c>
      <c r="O927" s="74">
        <v>0</v>
      </c>
      <c r="P927" s="7"/>
      <c r="Q927" s="78">
        <v>9.7999999999999989</v>
      </c>
      <c r="R927" s="73">
        <v>0</v>
      </c>
      <c r="S927" s="73">
        <v>9.1999999999999993</v>
      </c>
      <c r="T927" s="73">
        <v>0.2</v>
      </c>
      <c r="U927" s="73">
        <v>0.4</v>
      </c>
      <c r="V927" s="73">
        <v>0</v>
      </c>
      <c r="W927" s="73">
        <v>0</v>
      </c>
      <c r="X927" s="73">
        <v>0</v>
      </c>
      <c r="Y927" s="73">
        <v>0</v>
      </c>
      <c r="Z927" s="73">
        <v>0</v>
      </c>
      <c r="AA927" s="73">
        <v>0</v>
      </c>
      <c r="AB927" s="73">
        <v>0</v>
      </c>
      <c r="AC927" s="74">
        <v>0</v>
      </c>
      <c r="AD927" s="7"/>
      <c r="AE927" s="78">
        <v>17.2</v>
      </c>
      <c r="AF927" s="193">
        <v>0</v>
      </c>
      <c r="AG927" s="101">
        <v>14.6</v>
      </c>
      <c r="AH927" s="101">
        <v>0.4</v>
      </c>
      <c r="AI927" s="101">
        <v>2</v>
      </c>
      <c r="AJ927" s="101">
        <v>0</v>
      </c>
      <c r="AK927" s="101">
        <v>0</v>
      </c>
      <c r="AL927" s="101">
        <v>0</v>
      </c>
      <c r="AM927" s="101">
        <v>0.2</v>
      </c>
      <c r="AN927" s="101">
        <v>0</v>
      </c>
      <c r="AO927" s="101">
        <v>0</v>
      </c>
      <c r="AP927" s="101">
        <v>0</v>
      </c>
      <c r="AQ927" s="239">
        <v>0</v>
      </c>
      <c r="AR927" s="10"/>
    </row>
    <row r="928" spans="1:44" x14ac:dyDescent="0.35">
      <c r="A928" s="171"/>
      <c r="B928" s="228">
        <v>0.67708299999999999</v>
      </c>
      <c r="C928" s="78">
        <v>7.4</v>
      </c>
      <c r="D928" s="73">
        <v>0</v>
      </c>
      <c r="E928" s="73">
        <v>5</v>
      </c>
      <c r="F928" s="73">
        <v>0.2</v>
      </c>
      <c r="G928" s="73">
        <v>2.2000000000000002</v>
      </c>
      <c r="H928" s="73">
        <v>0</v>
      </c>
      <c r="I928" s="73">
        <v>0</v>
      </c>
      <c r="J928" s="73">
        <v>0</v>
      </c>
      <c r="K928" s="73">
        <v>0</v>
      </c>
      <c r="L928" s="73">
        <v>0</v>
      </c>
      <c r="M928" s="73">
        <v>0</v>
      </c>
      <c r="N928" s="73">
        <v>0</v>
      </c>
      <c r="O928" s="74">
        <v>0</v>
      </c>
      <c r="P928" s="7"/>
      <c r="Q928" s="78">
        <v>7.8</v>
      </c>
      <c r="R928" s="73">
        <v>0.2</v>
      </c>
      <c r="S928" s="73">
        <v>5.6</v>
      </c>
      <c r="T928" s="73">
        <v>0.2</v>
      </c>
      <c r="U928" s="73">
        <v>1.6</v>
      </c>
      <c r="V928" s="73">
        <v>0</v>
      </c>
      <c r="W928" s="73">
        <v>0</v>
      </c>
      <c r="X928" s="73">
        <v>0.2</v>
      </c>
      <c r="Y928" s="73">
        <v>0</v>
      </c>
      <c r="Z928" s="73">
        <v>0</v>
      </c>
      <c r="AA928" s="73">
        <v>0</v>
      </c>
      <c r="AB928" s="73">
        <v>0</v>
      </c>
      <c r="AC928" s="74">
        <v>0</v>
      </c>
      <c r="AD928" s="7"/>
      <c r="AE928" s="78">
        <v>15.2</v>
      </c>
      <c r="AF928" s="193">
        <v>0.2</v>
      </c>
      <c r="AG928" s="101">
        <v>10.6</v>
      </c>
      <c r="AH928" s="101">
        <v>0.4</v>
      </c>
      <c r="AI928" s="101">
        <v>3.8</v>
      </c>
      <c r="AJ928" s="101">
        <v>0</v>
      </c>
      <c r="AK928" s="101">
        <v>0</v>
      </c>
      <c r="AL928" s="101">
        <v>0.2</v>
      </c>
      <c r="AM928" s="101">
        <v>0</v>
      </c>
      <c r="AN928" s="101">
        <v>0</v>
      </c>
      <c r="AO928" s="101">
        <v>0</v>
      </c>
      <c r="AP928" s="101">
        <v>0</v>
      </c>
      <c r="AQ928" s="239">
        <v>0</v>
      </c>
      <c r="AR928" s="10"/>
    </row>
    <row r="929" spans="1:44" x14ac:dyDescent="0.35">
      <c r="A929" s="171"/>
      <c r="B929" s="228">
        <v>0.6875</v>
      </c>
      <c r="C929" s="78">
        <v>7.0000000000000009</v>
      </c>
      <c r="D929" s="73">
        <v>0.2</v>
      </c>
      <c r="E929" s="73">
        <v>5.4</v>
      </c>
      <c r="F929" s="73">
        <v>0.2</v>
      </c>
      <c r="G929" s="73">
        <v>1</v>
      </c>
      <c r="H929" s="73">
        <v>0</v>
      </c>
      <c r="I929" s="73">
        <v>0</v>
      </c>
      <c r="J929" s="73">
        <v>0</v>
      </c>
      <c r="K929" s="73">
        <v>0</v>
      </c>
      <c r="L929" s="73">
        <v>0</v>
      </c>
      <c r="M929" s="73">
        <v>0.2</v>
      </c>
      <c r="N929" s="73">
        <v>0</v>
      </c>
      <c r="O929" s="74">
        <v>0</v>
      </c>
      <c r="P929" s="7"/>
      <c r="Q929" s="78">
        <v>9.7999999999999989</v>
      </c>
      <c r="R929" s="73">
        <v>0.2</v>
      </c>
      <c r="S929" s="73">
        <v>8.6</v>
      </c>
      <c r="T929" s="73">
        <v>0.2</v>
      </c>
      <c r="U929" s="73">
        <v>0.8</v>
      </c>
      <c r="V929" s="73">
        <v>0</v>
      </c>
      <c r="W929" s="73">
        <v>0</v>
      </c>
      <c r="X929" s="73">
        <v>0</v>
      </c>
      <c r="Y929" s="73">
        <v>0</v>
      </c>
      <c r="Z929" s="73">
        <v>0</v>
      </c>
      <c r="AA929" s="73">
        <v>0</v>
      </c>
      <c r="AB929" s="73">
        <v>0</v>
      </c>
      <c r="AC929" s="74">
        <v>0</v>
      </c>
      <c r="AD929" s="7"/>
      <c r="AE929" s="78">
        <v>16.8</v>
      </c>
      <c r="AF929" s="193">
        <v>0.4</v>
      </c>
      <c r="AG929" s="101">
        <v>14</v>
      </c>
      <c r="AH929" s="101">
        <v>0.4</v>
      </c>
      <c r="AI929" s="101">
        <v>1.8</v>
      </c>
      <c r="AJ929" s="101">
        <v>0</v>
      </c>
      <c r="AK929" s="101">
        <v>0</v>
      </c>
      <c r="AL929" s="101">
        <v>0</v>
      </c>
      <c r="AM929" s="101">
        <v>0</v>
      </c>
      <c r="AN929" s="101">
        <v>0</v>
      </c>
      <c r="AO929" s="101">
        <v>0.2</v>
      </c>
      <c r="AP929" s="101">
        <v>0</v>
      </c>
      <c r="AQ929" s="239">
        <v>0</v>
      </c>
      <c r="AR929" s="10"/>
    </row>
    <row r="930" spans="1:44" x14ac:dyDescent="0.35">
      <c r="A930" s="171"/>
      <c r="B930" s="228">
        <v>0.69791700000000001</v>
      </c>
      <c r="C930" s="78">
        <v>7.6000000000000005</v>
      </c>
      <c r="D930" s="73">
        <v>0</v>
      </c>
      <c r="E930" s="73">
        <v>6.4</v>
      </c>
      <c r="F930" s="73">
        <v>0</v>
      </c>
      <c r="G930" s="73">
        <v>1.2</v>
      </c>
      <c r="H930" s="73">
        <v>0</v>
      </c>
      <c r="I930" s="73">
        <v>0</v>
      </c>
      <c r="J930" s="73">
        <v>0</v>
      </c>
      <c r="K930" s="73">
        <v>0</v>
      </c>
      <c r="L930" s="73">
        <v>0</v>
      </c>
      <c r="M930" s="73">
        <v>0</v>
      </c>
      <c r="N930" s="73">
        <v>0</v>
      </c>
      <c r="O930" s="74">
        <v>0</v>
      </c>
      <c r="P930" s="7"/>
      <c r="Q930" s="78">
        <v>11.6</v>
      </c>
      <c r="R930" s="73">
        <v>0</v>
      </c>
      <c r="S930" s="73">
        <v>10.4</v>
      </c>
      <c r="T930" s="73">
        <v>0.2</v>
      </c>
      <c r="U930" s="73">
        <v>1</v>
      </c>
      <c r="V930" s="73">
        <v>0</v>
      </c>
      <c r="W930" s="73">
        <v>0</v>
      </c>
      <c r="X930" s="73">
        <v>0</v>
      </c>
      <c r="Y930" s="73">
        <v>0</v>
      </c>
      <c r="Z930" s="73">
        <v>0</v>
      </c>
      <c r="AA930" s="73">
        <v>0</v>
      </c>
      <c r="AB930" s="73">
        <v>0</v>
      </c>
      <c r="AC930" s="74">
        <v>0</v>
      </c>
      <c r="AD930" s="7"/>
      <c r="AE930" s="78">
        <v>19.2</v>
      </c>
      <c r="AF930" s="193">
        <v>0</v>
      </c>
      <c r="AG930" s="101">
        <v>16.8</v>
      </c>
      <c r="AH930" s="101">
        <v>0.2</v>
      </c>
      <c r="AI930" s="101">
        <v>2.2000000000000002</v>
      </c>
      <c r="AJ930" s="101">
        <v>0</v>
      </c>
      <c r="AK930" s="101">
        <v>0</v>
      </c>
      <c r="AL930" s="101">
        <v>0</v>
      </c>
      <c r="AM930" s="101">
        <v>0</v>
      </c>
      <c r="AN930" s="101">
        <v>0</v>
      </c>
      <c r="AO930" s="101">
        <v>0</v>
      </c>
      <c r="AP930" s="101">
        <v>0</v>
      </c>
      <c r="AQ930" s="239">
        <v>0</v>
      </c>
      <c r="AR930" s="10"/>
    </row>
    <row r="931" spans="1:44" x14ac:dyDescent="0.35">
      <c r="A931" s="171"/>
      <c r="B931" s="228">
        <v>0.70833299999999999</v>
      </c>
      <c r="C931" s="78">
        <v>8.8000000000000007</v>
      </c>
      <c r="D931" s="73">
        <v>0</v>
      </c>
      <c r="E931" s="73">
        <v>6.6</v>
      </c>
      <c r="F931" s="73">
        <v>0</v>
      </c>
      <c r="G931" s="73">
        <v>2.2000000000000002</v>
      </c>
      <c r="H931" s="73">
        <v>0</v>
      </c>
      <c r="I931" s="73">
        <v>0</v>
      </c>
      <c r="J931" s="73">
        <v>0</v>
      </c>
      <c r="K931" s="73">
        <v>0</v>
      </c>
      <c r="L931" s="73">
        <v>0</v>
      </c>
      <c r="M931" s="73">
        <v>0</v>
      </c>
      <c r="N931" s="73">
        <v>0</v>
      </c>
      <c r="O931" s="74">
        <v>0</v>
      </c>
      <c r="P931" s="7"/>
      <c r="Q931" s="78">
        <v>7.6000000000000005</v>
      </c>
      <c r="R931" s="73">
        <v>0</v>
      </c>
      <c r="S931" s="73">
        <v>6.8</v>
      </c>
      <c r="T931" s="73">
        <v>0.2</v>
      </c>
      <c r="U931" s="73">
        <v>0.4</v>
      </c>
      <c r="V931" s="73">
        <v>0</v>
      </c>
      <c r="W931" s="73">
        <v>0</v>
      </c>
      <c r="X931" s="73">
        <v>0</v>
      </c>
      <c r="Y931" s="73">
        <v>0</v>
      </c>
      <c r="Z931" s="73">
        <v>0</v>
      </c>
      <c r="AA931" s="73">
        <v>0.2</v>
      </c>
      <c r="AB931" s="73">
        <v>0</v>
      </c>
      <c r="AC931" s="74">
        <v>0</v>
      </c>
      <c r="AD931" s="7"/>
      <c r="AE931" s="78">
        <v>16.399999999999999</v>
      </c>
      <c r="AF931" s="193">
        <v>0</v>
      </c>
      <c r="AG931" s="101">
        <v>13.4</v>
      </c>
      <c r="AH931" s="101">
        <v>0.2</v>
      </c>
      <c r="AI931" s="101">
        <v>2.6</v>
      </c>
      <c r="AJ931" s="101">
        <v>0</v>
      </c>
      <c r="AK931" s="101">
        <v>0</v>
      </c>
      <c r="AL931" s="101">
        <v>0</v>
      </c>
      <c r="AM931" s="101">
        <v>0</v>
      </c>
      <c r="AN931" s="101">
        <v>0</v>
      </c>
      <c r="AO931" s="101">
        <v>0.2</v>
      </c>
      <c r="AP931" s="101">
        <v>0</v>
      </c>
      <c r="AQ931" s="239">
        <v>0</v>
      </c>
      <c r="AR931" s="10"/>
    </row>
    <row r="932" spans="1:44" x14ac:dyDescent="0.35">
      <c r="A932" s="171"/>
      <c r="B932" s="228">
        <v>0.71875</v>
      </c>
      <c r="C932" s="78">
        <v>7.1999999999999993</v>
      </c>
      <c r="D932" s="73">
        <v>0.2</v>
      </c>
      <c r="E932" s="73">
        <v>5.6</v>
      </c>
      <c r="F932" s="73">
        <v>0</v>
      </c>
      <c r="G932" s="73">
        <v>1.4</v>
      </c>
      <c r="H932" s="73">
        <v>0</v>
      </c>
      <c r="I932" s="73">
        <v>0</v>
      </c>
      <c r="J932" s="73">
        <v>0</v>
      </c>
      <c r="K932" s="73">
        <v>0</v>
      </c>
      <c r="L932" s="73">
        <v>0</v>
      </c>
      <c r="M932" s="73">
        <v>0</v>
      </c>
      <c r="N932" s="73">
        <v>0</v>
      </c>
      <c r="O932" s="74">
        <v>0</v>
      </c>
      <c r="P932" s="7"/>
      <c r="Q932" s="78">
        <v>5.8</v>
      </c>
      <c r="R932" s="73">
        <v>0</v>
      </c>
      <c r="S932" s="73">
        <v>5.2</v>
      </c>
      <c r="T932" s="73">
        <v>0</v>
      </c>
      <c r="U932" s="73">
        <v>0.6</v>
      </c>
      <c r="V932" s="73">
        <v>0</v>
      </c>
      <c r="W932" s="73">
        <v>0</v>
      </c>
      <c r="X932" s="73">
        <v>0</v>
      </c>
      <c r="Y932" s="73">
        <v>0</v>
      </c>
      <c r="Z932" s="73">
        <v>0</v>
      </c>
      <c r="AA932" s="73">
        <v>0</v>
      </c>
      <c r="AB932" s="73">
        <v>0</v>
      </c>
      <c r="AC932" s="74">
        <v>0</v>
      </c>
      <c r="AD932" s="7"/>
      <c r="AE932" s="78">
        <v>13</v>
      </c>
      <c r="AF932" s="193">
        <v>0.2</v>
      </c>
      <c r="AG932" s="101">
        <v>10.8</v>
      </c>
      <c r="AH932" s="101">
        <v>0</v>
      </c>
      <c r="AI932" s="101">
        <v>2</v>
      </c>
      <c r="AJ932" s="101">
        <v>0</v>
      </c>
      <c r="AK932" s="101">
        <v>0</v>
      </c>
      <c r="AL932" s="101">
        <v>0</v>
      </c>
      <c r="AM932" s="101">
        <v>0</v>
      </c>
      <c r="AN932" s="101">
        <v>0</v>
      </c>
      <c r="AO932" s="101">
        <v>0</v>
      </c>
      <c r="AP932" s="101">
        <v>0</v>
      </c>
      <c r="AQ932" s="239">
        <v>0</v>
      </c>
      <c r="AR932" s="10"/>
    </row>
    <row r="933" spans="1:44" x14ac:dyDescent="0.35">
      <c r="A933" s="171"/>
      <c r="B933" s="228">
        <v>0.72916700000000001</v>
      </c>
      <c r="C933" s="78">
        <v>4.2</v>
      </c>
      <c r="D933" s="73">
        <v>0</v>
      </c>
      <c r="E933" s="73">
        <v>3.6</v>
      </c>
      <c r="F933" s="73">
        <v>0</v>
      </c>
      <c r="G933" s="73">
        <v>0.6</v>
      </c>
      <c r="H933" s="73">
        <v>0</v>
      </c>
      <c r="I933" s="73">
        <v>0</v>
      </c>
      <c r="J933" s="73">
        <v>0</v>
      </c>
      <c r="K933" s="73">
        <v>0</v>
      </c>
      <c r="L933" s="73">
        <v>0</v>
      </c>
      <c r="M933" s="73">
        <v>0</v>
      </c>
      <c r="N933" s="73">
        <v>0</v>
      </c>
      <c r="O933" s="74">
        <v>0</v>
      </c>
      <c r="P933" s="7"/>
      <c r="Q933" s="78">
        <v>5.8</v>
      </c>
      <c r="R933" s="73">
        <v>0.2</v>
      </c>
      <c r="S933" s="73">
        <v>5</v>
      </c>
      <c r="T933" s="73">
        <v>0</v>
      </c>
      <c r="U933" s="73">
        <v>0.6</v>
      </c>
      <c r="V933" s="73">
        <v>0</v>
      </c>
      <c r="W933" s="73">
        <v>0</v>
      </c>
      <c r="X933" s="73">
        <v>0</v>
      </c>
      <c r="Y933" s="73">
        <v>0</v>
      </c>
      <c r="Z933" s="73">
        <v>0</v>
      </c>
      <c r="AA933" s="73">
        <v>0</v>
      </c>
      <c r="AB933" s="73">
        <v>0</v>
      </c>
      <c r="AC933" s="74">
        <v>0</v>
      </c>
      <c r="AD933" s="7"/>
      <c r="AE933" s="78">
        <v>9.9999999999999982</v>
      </c>
      <c r="AF933" s="193">
        <v>0.2</v>
      </c>
      <c r="AG933" s="101">
        <v>8.6</v>
      </c>
      <c r="AH933" s="101">
        <v>0</v>
      </c>
      <c r="AI933" s="101">
        <v>1.2</v>
      </c>
      <c r="AJ933" s="101">
        <v>0</v>
      </c>
      <c r="AK933" s="101">
        <v>0</v>
      </c>
      <c r="AL933" s="101">
        <v>0</v>
      </c>
      <c r="AM933" s="101">
        <v>0</v>
      </c>
      <c r="AN933" s="101">
        <v>0</v>
      </c>
      <c r="AO933" s="101">
        <v>0</v>
      </c>
      <c r="AP933" s="101">
        <v>0</v>
      </c>
      <c r="AQ933" s="239">
        <v>0</v>
      </c>
      <c r="AR933" s="10"/>
    </row>
    <row r="934" spans="1:44" x14ac:dyDescent="0.35">
      <c r="A934" s="171"/>
      <c r="B934" s="228">
        <v>0.73958299999999999</v>
      </c>
      <c r="C934" s="78">
        <v>3.8</v>
      </c>
      <c r="D934" s="73">
        <v>0</v>
      </c>
      <c r="E934" s="73">
        <v>3</v>
      </c>
      <c r="F934" s="73">
        <v>0</v>
      </c>
      <c r="G934" s="73">
        <v>0.8</v>
      </c>
      <c r="H934" s="73">
        <v>0</v>
      </c>
      <c r="I934" s="73">
        <v>0</v>
      </c>
      <c r="J934" s="73">
        <v>0</v>
      </c>
      <c r="K934" s="73">
        <v>0</v>
      </c>
      <c r="L934" s="73">
        <v>0</v>
      </c>
      <c r="M934" s="73">
        <v>0</v>
      </c>
      <c r="N934" s="73">
        <v>0</v>
      </c>
      <c r="O934" s="74">
        <v>0</v>
      </c>
      <c r="P934" s="7"/>
      <c r="Q934" s="78">
        <v>3</v>
      </c>
      <c r="R934" s="73">
        <v>0</v>
      </c>
      <c r="S934" s="73">
        <v>3</v>
      </c>
      <c r="T934" s="73">
        <v>0</v>
      </c>
      <c r="U934" s="73">
        <v>0</v>
      </c>
      <c r="V934" s="73">
        <v>0</v>
      </c>
      <c r="W934" s="73">
        <v>0</v>
      </c>
      <c r="X934" s="73">
        <v>0</v>
      </c>
      <c r="Y934" s="73">
        <v>0</v>
      </c>
      <c r="Z934" s="73">
        <v>0</v>
      </c>
      <c r="AA934" s="73">
        <v>0</v>
      </c>
      <c r="AB934" s="73">
        <v>0</v>
      </c>
      <c r="AC934" s="74">
        <v>0</v>
      </c>
      <c r="AD934" s="7"/>
      <c r="AE934" s="78">
        <v>6.8</v>
      </c>
      <c r="AF934" s="193">
        <v>0</v>
      </c>
      <c r="AG934" s="101">
        <v>6</v>
      </c>
      <c r="AH934" s="101">
        <v>0</v>
      </c>
      <c r="AI934" s="101">
        <v>0.8</v>
      </c>
      <c r="AJ934" s="101">
        <v>0</v>
      </c>
      <c r="AK934" s="101">
        <v>0</v>
      </c>
      <c r="AL934" s="101">
        <v>0</v>
      </c>
      <c r="AM934" s="101">
        <v>0</v>
      </c>
      <c r="AN934" s="101">
        <v>0</v>
      </c>
      <c r="AO934" s="101">
        <v>0</v>
      </c>
      <c r="AP934" s="101">
        <v>0</v>
      </c>
      <c r="AQ934" s="239">
        <v>0</v>
      </c>
      <c r="AR934" s="10"/>
    </row>
    <row r="935" spans="1:44" x14ac:dyDescent="0.35">
      <c r="A935" s="171"/>
      <c r="B935" s="228">
        <v>0.75</v>
      </c>
      <c r="C935" s="78">
        <v>3.2</v>
      </c>
      <c r="D935" s="101">
        <v>0</v>
      </c>
      <c r="E935" s="73">
        <v>2.6</v>
      </c>
      <c r="F935" s="73">
        <v>0</v>
      </c>
      <c r="G935" s="73">
        <v>0.6</v>
      </c>
      <c r="H935" s="73">
        <v>0</v>
      </c>
      <c r="I935" s="73">
        <v>0</v>
      </c>
      <c r="J935" s="73">
        <v>0</v>
      </c>
      <c r="K935" s="73">
        <v>0</v>
      </c>
      <c r="L935" s="73">
        <v>0</v>
      </c>
      <c r="M935" s="73">
        <v>0</v>
      </c>
      <c r="N935" s="73">
        <v>0</v>
      </c>
      <c r="O935" s="74">
        <v>0</v>
      </c>
      <c r="P935" s="7"/>
      <c r="Q935" s="78">
        <v>2.8000000000000003</v>
      </c>
      <c r="R935" s="101">
        <v>0.2</v>
      </c>
      <c r="S935" s="73">
        <v>2.6</v>
      </c>
      <c r="T935" s="73">
        <v>0</v>
      </c>
      <c r="U935" s="73">
        <v>0</v>
      </c>
      <c r="V935" s="73">
        <v>0</v>
      </c>
      <c r="W935" s="73">
        <v>0</v>
      </c>
      <c r="X935" s="73">
        <v>0</v>
      </c>
      <c r="Y935" s="73">
        <v>0</v>
      </c>
      <c r="Z935" s="73">
        <v>0</v>
      </c>
      <c r="AA935" s="73">
        <v>0</v>
      </c>
      <c r="AB935" s="73">
        <v>0</v>
      </c>
      <c r="AC935" s="74">
        <v>0</v>
      </c>
      <c r="AD935" s="7"/>
      <c r="AE935" s="78">
        <v>6</v>
      </c>
      <c r="AF935" s="193">
        <v>0.2</v>
      </c>
      <c r="AG935" s="101">
        <v>5.2</v>
      </c>
      <c r="AH935" s="101">
        <v>0</v>
      </c>
      <c r="AI935" s="101">
        <v>0.6</v>
      </c>
      <c r="AJ935" s="101">
        <v>0</v>
      </c>
      <c r="AK935" s="101">
        <v>0</v>
      </c>
      <c r="AL935" s="101">
        <v>0</v>
      </c>
      <c r="AM935" s="101">
        <v>0</v>
      </c>
      <c r="AN935" s="101">
        <v>0</v>
      </c>
      <c r="AO935" s="101">
        <v>0</v>
      </c>
      <c r="AP935" s="101">
        <v>0</v>
      </c>
      <c r="AQ935" s="239">
        <v>0</v>
      </c>
      <c r="AR935" s="10"/>
    </row>
    <row r="936" spans="1:44" x14ac:dyDescent="0.35">
      <c r="A936" s="171"/>
      <c r="B936" s="228">
        <v>0.76041700000000001</v>
      </c>
      <c r="C936" s="78">
        <v>2.6</v>
      </c>
      <c r="D936" s="73">
        <v>0</v>
      </c>
      <c r="E936" s="73">
        <v>2.4</v>
      </c>
      <c r="F936" s="73">
        <v>0</v>
      </c>
      <c r="G936" s="73">
        <v>0.2</v>
      </c>
      <c r="H936" s="73">
        <v>0</v>
      </c>
      <c r="I936" s="73">
        <v>0</v>
      </c>
      <c r="J936" s="73">
        <v>0</v>
      </c>
      <c r="K936" s="73">
        <v>0</v>
      </c>
      <c r="L936" s="73">
        <v>0</v>
      </c>
      <c r="M936" s="73">
        <v>0</v>
      </c>
      <c r="N936" s="73">
        <v>0</v>
      </c>
      <c r="O936" s="74">
        <v>0</v>
      </c>
      <c r="P936" s="7"/>
      <c r="Q936" s="78">
        <v>1.6</v>
      </c>
      <c r="R936" s="73">
        <v>0</v>
      </c>
      <c r="S936" s="73">
        <v>1.6</v>
      </c>
      <c r="T936" s="73">
        <v>0</v>
      </c>
      <c r="U936" s="73">
        <v>0</v>
      </c>
      <c r="V936" s="73">
        <v>0</v>
      </c>
      <c r="W936" s="73">
        <v>0</v>
      </c>
      <c r="X936" s="73">
        <v>0</v>
      </c>
      <c r="Y936" s="73">
        <v>0</v>
      </c>
      <c r="Z936" s="73">
        <v>0</v>
      </c>
      <c r="AA936" s="73">
        <v>0</v>
      </c>
      <c r="AB936" s="73">
        <v>0</v>
      </c>
      <c r="AC936" s="74">
        <v>0</v>
      </c>
      <c r="AD936" s="7"/>
      <c r="AE936" s="78">
        <v>4.2</v>
      </c>
      <c r="AF936" s="193">
        <v>0</v>
      </c>
      <c r="AG936" s="101">
        <v>4</v>
      </c>
      <c r="AH936" s="101">
        <v>0</v>
      </c>
      <c r="AI936" s="101">
        <v>0.2</v>
      </c>
      <c r="AJ936" s="101">
        <v>0</v>
      </c>
      <c r="AK936" s="101">
        <v>0</v>
      </c>
      <c r="AL936" s="101">
        <v>0</v>
      </c>
      <c r="AM936" s="101">
        <v>0</v>
      </c>
      <c r="AN936" s="101">
        <v>0</v>
      </c>
      <c r="AO936" s="101">
        <v>0</v>
      </c>
      <c r="AP936" s="101">
        <v>0</v>
      </c>
      <c r="AQ936" s="239">
        <v>0</v>
      </c>
      <c r="AR936" s="10"/>
    </row>
    <row r="937" spans="1:44" x14ac:dyDescent="0.35">
      <c r="A937" s="171"/>
      <c r="B937" s="228">
        <v>0.77083299999999999</v>
      </c>
      <c r="C937" s="78">
        <v>3.2</v>
      </c>
      <c r="D937" s="73">
        <v>0</v>
      </c>
      <c r="E937" s="73">
        <v>2.4</v>
      </c>
      <c r="F937" s="73">
        <v>0.2</v>
      </c>
      <c r="G937" s="73">
        <v>0.6</v>
      </c>
      <c r="H937" s="73">
        <v>0</v>
      </c>
      <c r="I937" s="73">
        <v>0</v>
      </c>
      <c r="J937" s="73">
        <v>0</v>
      </c>
      <c r="K937" s="73">
        <v>0</v>
      </c>
      <c r="L937" s="73">
        <v>0</v>
      </c>
      <c r="M937" s="73">
        <v>0</v>
      </c>
      <c r="N937" s="73">
        <v>0</v>
      </c>
      <c r="O937" s="74">
        <v>0</v>
      </c>
      <c r="P937" s="7"/>
      <c r="Q937" s="78">
        <v>3.6</v>
      </c>
      <c r="R937" s="73">
        <v>0</v>
      </c>
      <c r="S937" s="73">
        <v>3.6</v>
      </c>
      <c r="T937" s="73">
        <v>0</v>
      </c>
      <c r="U937" s="73">
        <v>0</v>
      </c>
      <c r="V937" s="73">
        <v>0</v>
      </c>
      <c r="W937" s="73">
        <v>0</v>
      </c>
      <c r="X937" s="73">
        <v>0</v>
      </c>
      <c r="Y937" s="73">
        <v>0</v>
      </c>
      <c r="Z937" s="73">
        <v>0</v>
      </c>
      <c r="AA937" s="73">
        <v>0</v>
      </c>
      <c r="AB937" s="73">
        <v>0</v>
      </c>
      <c r="AC937" s="74">
        <v>0</v>
      </c>
      <c r="AD937" s="7"/>
      <c r="AE937" s="78">
        <v>6.8</v>
      </c>
      <c r="AF937" s="193">
        <v>0</v>
      </c>
      <c r="AG937" s="101">
        <v>6</v>
      </c>
      <c r="AH937" s="101">
        <v>0.2</v>
      </c>
      <c r="AI937" s="101">
        <v>0.6</v>
      </c>
      <c r="AJ937" s="101">
        <v>0</v>
      </c>
      <c r="AK937" s="101">
        <v>0</v>
      </c>
      <c r="AL937" s="101">
        <v>0</v>
      </c>
      <c r="AM937" s="101">
        <v>0</v>
      </c>
      <c r="AN937" s="101">
        <v>0</v>
      </c>
      <c r="AO937" s="101">
        <v>0</v>
      </c>
      <c r="AP937" s="101">
        <v>0</v>
      </c>
      <c r="AQ937" s="239">
        <v>0</v>
      </c>
      <c r="AR937" s="10"/>
    </row>
    <row r="938" spans="1:44" x14ac:dyDescent="0.35">
      <c r="A938" s="171"/>
      <c r="B938" s="228">
        <v>0.78125</v>
      </c>
      <c r="C938" s="78">
        <v>2.8000000000000003</v>
      </c>
      <c r="D938" s="73">
        <v>0</v>
      </c>
      <c r="E938" s="73">
        <v>2.6</v>
      </c>
      <c r="F938" s="73">
        <v>0</v>
      </c>
      <c r="G938" s="73">
        <v>0.2</v>
      </c>
      <c r="H938" s="73">
        <v>0</v>
      </c>
      <c r="I938" s="73">
        <v>0</v>
      </c>
      <c r="J938" s="73">
        <v>0</v>
      </c>
      <c r="K938" s="73">
        <v>0</v>
      </c>
      <c r="L938" s="73">
        <v>0</v>
      </c>
      <c r="M938" s="73">
        <v>0</v>
      </c>
      <c r="N938" s="73">
        <v>0</v>
      </c>
      <c r="O938" s="74">
        <v>0</v>
      </c>
      <c r="P938" s="7"/>
      <c r="Q938" s="78">
        <v>3.4000000000000004</v>
      </c>
      <c r="R938" s="73">
        <v>0.2</v>
      </c>
      <c r="S938" s="73">
        <v>2.6</v>
      </c>
      <c r="T938" s="73">
        <v>0</v>
      </c>
      <c r="U938" s="73">
        <v>0.6</v>
      </c>
      <c r="V938" s="73">
        <v>0</v>
      </c>
      <c r="W938" s="73">
        <v>0</v>
      </c>
      <c r="X938" s="73">
        <v>0</v>
      </c>
      <c r="Y938" s="73">
        <v>0</v>
      </c>
      <c r="Z938" s="73">
        <v>0</v>
      </c>
      <c r="AA938" s="73">
        <v>0</v>
      </c>
      <c r="AB938" s="73">
        <v>0</v>
      </c>
      <c r="AC938" s="74">
        <v>0</v>
      </c>
      <c r="AD938" s="7"/>
      <c r="AE938" s="78">
        <v>6.2</v>
      </c>
      <c r="AF938" s="193">
        <v>0.2</v>
      </c>
      <c r="AG938" s="101">
        <v>5.2</v>
      </c>
      <c r="AH938" s="101">
        <v>0</v>
      </c>
      <c r="AI938" s="101">
        <v>0.8</v>
      </c>
      <c r="AJ938" s="101">
        <v>0</v>
      </c>
      <c r="AK938" s="101">
        <v>0</v>
      </c>
      <c r="AL938" s="101">
        <v>0</v>
      </c>
      <c r="AM938" s="101">
        <v>0</v>
      </c>
      <c r="AN938" s="101">
        <v>0</v>
      </c>
      <c r="AO938" s="101">
        <v>0</v>
      </c>
      <c r="AP938" s="101">
        <v>0</v>
      </c>
      <c r="AQ938" s="239">
        <v>0</v>
      </c>
      <c r="AR938" s="10"/>
    </row>
    <row r="939" spans="1:44" x14ac:dyDescent="0.35">
      <c r="A939" s="171"/>
      <c r="B939" s="228">
        <v>0.79166700000000001</v>
      </c>
      <c r="C939" s="78">
        <v>4.2</v>
      </c>
      <c r="D939" s="73">
        <v>0</v>
      </c>
      <c r="E939" s="73">
        <v>3.8</v>
      </c>
      <c r="F939" s="73">
        <v>0</v>
      </c>
      <c r="G939" s="73">
        <v>0.4</v>
      </c>
      <c r="H939" s="73">
        <v>0</v>
      </c>
      <c r="I939" s="73">
        <v>0</v>
      </c>
      <c r="J939" s="73">
        <v>0</v>
      </c>
      <c r="K939" s="73">
        <v>0</v>
      </c>
      <c r="L939" s="73">
        <v>0</v>
      </c>
      <c r="M939" s="73">
        <v>0</v>
      </c>
      <c r="N939" s="73">
        <v>0</v>
      </c>
      <c r="O939" s="74">
        <v>0</v>
      </c>
      <c r="P939" s="7"/>
      <c r="Q939" s="78">
        <v>5.2</v>
      </c>
      <c r="R939" s="73">
        <v>0</v>
      </c>
      <c r="S939" s="73">
        <v>5</v>
      </c>
      <c r="T939" s="73">
        <v>0</v>
      </c>
      <c r="U939" s="73">
        <v>0.2</v>
      </c>
      <c r="V939" s="73">
        <v>0</v>
      </c>
      <c r="W939" s="73">
        <v>0</v>
      </c>
      <c r="X939" s="73">
        <v>0</v>
      </c>
      <c r="Y939" s="73">
        <v>0</v>
      </c>
      <c r="Z939" s="73">
        <v>0</v>
      </c>
      <c r="AA939" s="73">
        <v>0</v>
      </c>
      <c r="AB939" s="73">
        <v>0</v>
      </c>
      <c r="AC939" s="74">
        <v>0</v>
      </c>
      <c r="AD939" s="7"/>
      <c r="AE939" s="78">
        <v>9.4</v>
      </c>
      <c r="AF939" s="193">
        <v>0</v>
      </c>
      <c r="AG939" s="101">
        <v>8.8000000000000007</v>
      </c>
      <c r="AH939" s="101">
        <v>0</v>
      </c>
      <c r="AI939" s="101">
        <v>0.6</v>
      </c>
      <c r="AJ939" s="101">
        <v>0</v>
      </c>
      <c r="AK939" s="101">
        <v>0</v>
      </c>
      <c r="AL939" s="101">
        <v>0</v>
      </c>
      <c r="AM939" s="101">
        <v>0</v>
      </c>
      <c r="AN939" s="101">
        <v>0</v>
      </c>
      <c r="AO939" s="101">
        <v>0</v>
      </c>
      <c r="AP939" s="101">
        <v>0</v>
      </c>
      <c r="AQ939" s="239">
        <v>0</v>
      </c>
      <c r="AR939" s="10"/>
    </row>
    <row r="940" spans="1:44" x14ac:dyDescent="0.35">
      <c r="A940" s="171"/>
      <c r="B940" s="228">
        <v>0.80208299999999999</v>
      </c>
      <c r="C940" s="78">
        <v>5.4</v>
      </c>
      <c r="D940" s="73">
        <v>0</v>
      </c>
      <c r="E940" s="73">
        <v>5.4</v>
      </c>
      <c r="F940" s="73">
        <v>0</v>
      </c>
      <c r="G940" s="73">
        <v>0</v>
      </c>
      <c r="H940" s="73">
        <v>0</v>
      </c>
      <c r="I940" s="73">
        <v>0</v>
      </c>
      <c r="J940" s="73">
        <v>0</v>
      </c>
      <c r="K940" s="73">
        <v>0</v>
      </c>
      <c r="L940" s="73">
        <v>0</v>
      </c>
      <c r="M940" s="73">
        <v>0</v>
      </c>
      <c r="N940" s="73">
        <v>0</v>
      </c>
      <c r="O940" s="74">
        <v>0</v>
      </c>
      <c r="P940" s="7"/>
      <c r="Q940" s="78">
        <v>1</v>
      </c>
      <c r="R940" s="73">
        <v>0</v>
      </c>
      <c r="S940" s="73">
        <v>1</v>
      </c>
      <c r="T940" s="73">
        <v>0</v>
      </c>
      <c r="U940" s="73">
        <v>0</v>
      </c>
      <c r="V940" s="73">
        <v>0</v>
      </c>
      <c r="W940" s="73">
        <v>0</v>
      </c>
      <c r="X940" s="73">
        <v>0</v>
      </c>
      <c r="Y940" s="73">
        <v>0</v>
      </c>
      <c r="Z940" s="73">
        <v>0</v>
      </c>
      <c r="AA940" s="73">
        <v>0</v>
      </c>
      <c r="AB940" s="73">
        <v>0</v>
      </c>
      <c r="AC940" s="74">
        <v>0</v>
      </c>
      <c r="AD940" s="7"/>
      <c r="AE940" s="78">
        <v>6.4</v>
      </c>
      <c r="AF940" s="193">
        <v>0</v>
      </c>
      <c r="AG940" s="101">
        <v>6.4</v>
      </c>
      <c r="AH940" s="101">
        <v>0</v>
      </c>
      <c r="AI940" s="101">
        <v>0</v>
      </c>
      <c r="AJ940" s="101">
        <v>0</v>
      </c>
      <c r="AK940" s="101">
        <v>0</v>
      </c>
      <c r="AL940" s="101">
        <v>0</v>
      </c>
      <c r="AM940" s="101">
        <v>0</v>
      </c>
      <c r="AN940" s="101">
        <v>0</v>
      </c>
      <c r="AO940" s="101">
        <v>0</v>
      </c>
      <c r="AP940" s="101">
        <v>0</v>
      </c>
      <c r="AQ940" s="239">
        <v>0</v>
      </c>
      <c r="AR940" s="10"/>
    </row>
    <row r="941" spans="1:44" x14ac:dyDescent="0.35">
      <c r="A941" s="171"/>
      <c r="B941" s="228">
        <v>0.8125</v>
      </c>
      <c r="C941" s="78">
        <v>0.6</v>
      </c>
      <c r="D941" s="73">
        <v>0</v>
      </c>
      <c r="E941" s="73">
        <v>0.6</v>
      </c>
      <c r="F941" s="73">
        <v>0</v>
      </c>
      <c r="G941" s="73">
        <v>0</v>
      </c>
      <c r="H941" s="73">
        <v>0</v>
      </c>
      <c r="I941" s="73">
        <v>0</v>
      </c>
      <c r="J941" s="73">
        <v>0</v>
      </c>
      <c r="K941" s="73">
        <v>0</v>
      </c>
      <c r="L941" s="73">
        <v>0</v>
      </c>
      <c r="M941" s="73">
        <v>0</v>
      </c>
      <c r="N941" s="73">
        <v>0</v>
      </c>
      <c r="O941" s="74">
        <v>0</v>
      </c>
      <c r="P941" s="7"/>
      <c r="Q941" s="78">
        <v>3.8</v>
      </c>
      <c r="R941" s="73">
        <v>0</v>
      </c>
      <c r="S941" s="73">
        <v>3.8</v>
      </c>
      <c r="T941" s="73">
        <v>0</v>
      </c>
      <c r="U941" s="73">
        <v>0</v>
      </c>
      <c r="V941" s="73">
        <v>0</v>
      </c>
      <c r="W941" s="73">
        <v>0</v>
      </c>
      <c r="X941" s="73">
        <v>0</v>
      </c>
      <c r="Y941" s="73">
        <v>0</v>
      </c>
      <c r="Z941" s="73">
        <v>0</v>
      </c>
      <c r="AA941" s="73">
        <v>0</v>
      </c>
      <c r="AB941" s="73">
        <v>0</v>
      </c>
      <c r="AC941" s="74">
        <v>0</v>
      </c>
      <c r="AD941" s="7"/>
      <c r="AE941" s="78">
        <v>4.4000000000000004</v>
      </c>
      <c r="AF941" s="193">
        <v>0</v>
      </c>
      <c r="AG941" s="101">
        <v>4.4000000000000004</v>
      </c>
      <c r="AH941" s="101">
        <v>0</v>
      </c>
      <c r="AI941" s="101">
        <v>0</v>
      </c>
      <c r="AJ941" s="101">
        <v>0</v>
      </c>
      <c r="AK941" s="101">
        <v>0</v>
      </c>
      <c r="AL941" s="101">
        <v>0</v>
      </c>
      <c r="AM941" s="101">
        <v>0</v>
      </c>
      <c r="AN941" s="101">
        <v>0</v>
      </c>
      <c r="AO941" s="101">
        <v>0</v>
      </c>
      <c r="AP941" s="101">
        <v>0</v>
      </c>
      <c r="AQ941" s="239">
        <v>0</v>
      </c>
      <c r="AR941" s="10"/>
    </row>
    <row r="942" spans="1:44" x14ac:dyDescent="0.35">
      <c r="A942" s="171"/>
      <c r="B942" s="228">
        <v>0.82291700000000001</v>
      </c>
      <c r="C942" s="78">
        <v>2.4000000000000004</v>
      </c>
      <c r="D942" s="73">
        <v>0</v>
      </c>
      <c r="E942" s="73">
        <v>2.2000000000000002</v>
      </c>
      <c r="F942" s="73">
        <v>0</v>
      </c>
      <c r="G942" s="73">
        <v>0.2</v>
      </c>
      <c r="H942" s="73">
        <v>0</v>
      </c>
      <c r="I942" s="73">
        <v>0</v>
      </c>
      <c r="J942" s="73">
        <v>0</v>
      </c>
      <c r="K942" s="73">
        <v>0</v>
      </c>
      <c r="L942" s="73">
        <v>0</v>
      </c>
      <c r="M942" s="73">
        <v>0</v>
      </c>
      <c r="N942" s="73">
        <v>0</v>
      </c>
      <c r="O942" s="74">
        <v>0</v>
      </c>
      <c r="P942" s="7"/>
      <c r="Q942" s="78">
        <v>2.2000000000000002</v>
      </c>
      <c r="R942" s="73">
        <v>0</v>
      </c>
      <c r="S942" s="73">
        <v>2.2000000000000002</v>
      </c>
      <c r="T942" s="73">
        <v>0</v>
      </c>
      <c r="U942" s="73">
        <v>0</v>
      </c>
      <c r="V942" s="73">
        <v>0</v>
      </c>
      <c r="W942" s="73">
        <v>0</v>
      </c>
      <c r="X942" s="73">
        <v>0</v>
      </c>
      <c r="Y942" s="73">
        <v>0</v>
      </c>
      <c r="Z942" s="73">
        <v>0</v>
      </c>
      <c r="AA942" s="73">
        <v>0</v>
      </c>
      <c r="AB942" s="73">
        <v>0</v>
      </c>
      <c r="AC942" s="74">
        <v>0</v>
      </c>
      <c r="AD942" s="7"/>
      <c r="AE942" s="78">
        <v>4.6000000000000005</v>
      </c>
      <c r="AF942" s="193">
        <v>0</v>
      </c>
      <c r="AG942" s="101">
        <v>4.4000000000000004</v>
      </c>
      <c r="AH942" s="101">
        <v>0</v>
      </c>
      <c r="AI942" s="101">
        <v>0.2</v>
      </c>
      <c r="AJ942" s="101">
        <v>0</v>
      </c>
      <c r="AK942" s="101">
        <v>0</v>
      </c>
      <c r="AL942" s="101">
        <v>0</v>
      </c>
      <c r="AM942" s="101">
        <v>0</v>
      </c>
      <c r="AN942" s="101">
        <v>0</v>
      </c>
      <c r="AO942" s="101">
        <v>0</v>
      </c>
      <c r="AP942" s="101">
        <v>0</v>
      </c>
      <c r="AQ942" s="239">
        <v>0</v>
      </c>
      <c r="AR942" s="10"/>
    </row>
    <row r="943" spans="1:44" x14ac:dyDescent="0.35">
      <c r="A943" s="171"/>
      <c r="B943" s="228">
        <v>0.83333299999999999</v>
      </c>
      <c r="C943" s="78">
        <v>1.6</v>
      </c>
      <c r="D943" s="73">
        <v>0</v>
      </c>
      <c r="E943" s="73">
        <v>0.6</v>
      </c>
      <c r="F943" s="73">
        <v>0</v>
      </c>
      <c r="G943" s="73">
        <v>1</v>
      </c>
      <c r="H943" s="73">
        <v>0</v>
      </c>
      <c r="I943" s="73">
        <v>0</v>
      </c>
      <c r="J943" s="73">
        <v>0</v>
      </c>
      <c r="K943" s="73">
        <v>0</v>
      </c>
      <c r="L943" s="73">
        <v>0</v>
      </c>
      <c r="M943" s="73">
        <v>0</v>
      </c>
      <c r="N943" s="73">
        <v>0</v>
      </c>
      <c r="O943" s="74">
        <v>0</v>
      </c>
      <c r="P943" s="7"/>
      <c r="Q943" s="78">
        <v>1</v>
      </c>
      <c r="R943" s="73">
        <v>0</v>
      </c>
      <c r="S943" s="73">
        <v>1</v>
      </c>
      <c r="T943" s="73">
        <v>0</v>
      </c>
      <c r="U943" s="73">
        <v>0</v>
      </c>
      <c r="V943" s="73">
        <v>0</v>
      </c>
      <c r="W943" s="73">
        <v>0</v>
      </c>
      <c r="X943" s="73">
        <v>0</v>
      </c>
      <c r="Y943" s="73">
        <v>0</v>
      </c>
      <c r="Z943" s="73">
        <v>0</v>
      </c>
      <c r="AA943" s="73">
        <v>0</v>
      </c>
      <c r="AB943" s="73">
        <v>0</v>
      </c>
      <c r="AC943" s="74">
        <v>0</v>
      </c>
      <c r="AD943" s="7"/>
      <c r="AE943" s="78">
        <v>2.6</v>
      </c>
      <c r="AF943" s="193">
        <v>0</v>
      </c>
      <c r="AG943" s="101">
        <v>1.6</v>
      </c>
      <c r="AH943" s="101">
        <v>0</v>
      </c>
      <c r="AI943" s="101">
        <v>1</v>
      </c>
      <c r="AJ943" s="101">
        <v>0</v>
      </c>
      <c r="AK943" s="101">
        <v>0</v>
      </c>
      <c r="AL943" s="101">
        <v>0</v>
      </c>
      <c r="AM943" s="101">
        <v>0</v>
      </c>
      <c r="AN943" s="101">
        <v>0</v>
      </c>
      <c r="AO943" s="101">
        <v>0</v>
      </c>
      <c r="AP943" s="101">
        <v>0</v>
      </c>
      <c r="AQ943" s="239">
        <v>0</v>
      </c>
      <c r="AR943" s="10"/>
    </row>
    <row r="944" spans="1:44" x14ac:dyDescent="0.35">
      <c r="A944" s="171"/>
      <c r="B944" s="228">
        <v>0.84375</v>
      </c>
      <c r="C944" s="78">
        <v>1.2000000000000002</v>
      </c>
      <c r="D944" s="73">
        <v>0</v>
      </c>
      <c r="E944" s="73">
        <v>0.8</v>
      </c>
      <c r="F944" s="73">
        <v>0</v>
      </c>
      <c r="G944" s="73">
        <v>0.4</v>
      </c>
      <c r="H944" s="73">
        <v>0</v>
      </c>
      <c r="I944" s="73">
        <v>0</v>
      </c>
      <c r="J944" s="73">
        <v>0</v>
      </c>
      <c r="K944" s="73">
        <v>0</v>
      </c>
      <c r="L944" s="73">
        <v>0</v>
      </c>
      <c r="M944" s="73">
        <v>0</v>
      </c>
      <c r="N944" s="73">
        <v>0</v>
      </c>
      <c r="O944" s="74">
        <v>0</v>
      </c>
      <c r="P944" s="7"/>
      <c r="Q944" s="78">
        <v>0.4</v>
      </c>
      <c r="R944" s="73">
        <v>0</v>
      </c>
      <c r="S944" s="73">
        <v>0.4</v>
      </c>
      <c r="T944" s="73">
        <v>0</v>
      </c>
      <c r="U944" s="73">
        <v>0</v>
      </c>
      <c r="V944" s="73">
        <v>0</v>
      </c>
      <c r="W944" s="73">
        <v>0</v>
      </c>
      <c r="X944" s="73">
        <v>0</v>
      </c>
      <c r="Y944" s="73">
        <v>0</v>
      </c>
      <c r="Z944" s="73">
        <v>0</v>
      </c>
      <c r="AA944" s="73">
        <v>0</v>
      </c>
      <c r="AB944" s="73">
        <v>0</v>
      </c>
      <c r="AC944" s="74">
        <v>0</v>
      </c>
      <c r="AD944" s="7"/>
      <c r="AE944" s="78">
        <v>1.6</v>
      </c>
      <c r="AF944" s="193">
        <v>0</v>
      </c>
      <c r="AG944" s="101">
        <v>1.2</v>
      </c>
      <c r="AH944" s="101">
        <v>0</v>
      </c>
      <c r="AI944" s="101">
        <v>0.4</v>
      </c>
      <c r="AJ944" s="101">
        <v>0</v>
      </c>
      <c r="AK944" s="101">
        <v>0</v>
      </c>
      <c r="AL944" s="101">
        <v>0</v>
      </c>
      <c r="AM944" s="101">
        <v>0</v>
      </c>
      <c r="AN944" s="101">
        <v>0</v>
      </c>
      <c r="AO944" s="101">
        <v>0</v>
      </c>
      <c r="AP944" s="101">
        <v>0</v>
      </c>
      <c r="AQ944" s="239">
        <v>0</v>
      </c>
      <c r="AR944" s="10"/>
    </row>
    <row r="945" spans="1:44" x14ac:dyDescent="0.35">
      <c r="A945" s="171"/>
      <c r="B945" s="228">
        <v>0.85416700000000001</v>
      </c>
      <c r="C945" s="78">
        <v>0.8</v>
      </c>
      <c r="D945" s="73">
        <v>0</v>
      </c>
      <c r="E945" s="73">
        <v>0.6</v>
      </c>
      <c r="F945" s="73">
        <v>0</v>
      </c>
      <c r="G945" s="73">
        <v>0.2</v>
      </c>
      <c r="H945" s="73">
        <v>0</v>
      </c>
      <c r="I945" s="73">
        <v>0</v>
      </c>
      <c r="J945" s="73">
        <v>0</v>
      </c>
      <c r="K945" s="73">
        <v>0</v>
      </c>
      <c r="L945" s="73">
        <v>0</v>
      </c>
      <c r="M945" s="73">
        <v>0</v>
      </c>
      <c r="N945" s="73">
        <v>0</v>
      </c>
      <c r="O945" s="74">
        <v>0</v>
      </c>
      <c r="P945" s="7"/>
      <c r="Q945" s="78">
        <v>2</v>
      </c>
      <c r="R945" s="73">
        <v>0</v>
      </c>
      <c r="S945" s="73">
        <v>1.4</v>
      </c>
      <c r="T945" s="73">
        <v>0</v>
      </c>
      <c r="U945" s="73">
        <v>0.6</v>
      </c>
      <c r="V945" s="73">
        <v>0</v>
      </c>
      <c r="W945" s="73">
        <v>0</v>
      </c>
      <c r="X945" s="73">
        <v>0</v>
      </c>
      <c r="Y945" s="73">
        <v>0</v>
      </c>
      <c r="Z945" s="73">
        <v>0</v>
      </c>
      <c r="AA945" s="73">
        <v>0</v>
      </c>
      <c r="AB945" s="73">
        <v>0</v>
      </c>
      <c r="AC945" s="74">
        <v>0</v>
      </c>
      <c r="AD945" s="7"/>
      <c r="AE945" s="78">
        <v>2.8</v>
      </c>
      <c r="AF945" s="193">
        <v>0</v>
      </c>
      <c r="AG945" s="101">
        <v>2</v>
      </c>
      <c r="AH945" s="101">
        <v>0</v>
      </c>
      <c r="AI945" s="101">
        <v>0.8</v>
      </c>
      <c r="AJ945" s="101">
        <v>0</v>
      </c>
      <c r="AK945" s="101">
        <v>0</v>
      </c>
      <c r="AL945" s="101">
        <v>0</v>
      </c>
      <c r="AM945" s="101">
        <v>0</v>
      </c>
      <c r="AN945" s="101">
        <v>0</v>
      </c>
      <c r="AO945" s="101">
        <v>0</v>
      </c>
      <c r="AP945" s="101">
        <v>0</v>
      </c>
      <c r="AQ945" s="239">
        <v>0</v>
      </c>
      <c r="AR945" s="10"/>
    </row>
    <row r="946" spans="1:44" x14ac:dyDescent="0.35">
      <c r="A946" s="171"/>
      <c r="B946" s="228">
        <v>0.86458299999999999</v>
      </c>
      <c r="C946" s="78">
        <v>1.6</v>
      </c>
      <c r="D946" s="73">
        <v>0</v>
      </c>
      <c r="E946" s="73">
        <v>1.6</v>
      </c>
      <c r="F946" s="73">
        <v>0</v>
      </c>
      <c r="G946" s="73">
        <v>0</v>
      </c>
      <c r="H946" s="73">
        <v>0</v>
      </c>
      <c r="I946" s="73">
        <v>0</v>
      </c>
      <c r="J946" s="73">
        <v>0</v>
      </c>
      <c r="K946" s="73">
        <v>0</v>
      </c>
      <c r="L946" s="73">
        <v>0</v>
      </c>
      <c r="M946" s="73">
        <v>0</v>
      </c>
      <c r="N946" s="73">
        <v>0</v>
      </c>
      <c r="O946" s="74">
        <v>0</v>
      </c>
      <c r="P946" s="7"/>
      <c r="Q946" s="78">
        <v>1</v>
      </c>
      <c r="R946" s="73">
        <v>0</v>
      </c>
      <c r="S946" s="73">
        <v>1</v>
      </c>
      <c r="T946" s="73">
        <v>0</v>
      </c>
      <c r="U946" s="73">
        <v>0</v>
      </c>
      <c r="V946" s="73">
        <v>0</v>
      </c>
      <c r="W946" s="73">
        <v>0</v>
      </c>
      <c r="X946" s="73">
        <v>0</v>
      </c>
      <c r="Y946" s="73">
        <v>0</v>
      </c>
      <c r="Z946" s="73">
        <v>0</v>
      </c>
      <c r="AA946" s="73">
        <v>0</v>
      </c>
      <c r="AB946" s="73">
        <v>0</v>
      </c>
      <c r="AC946" s="74">
        <v>0</v>
      </c>
      <c r="AD946" s="7"/>
      <c r="AE946" s="78">
        <v>2.6</v>
      </c>
      <c r="AF946" s="193">
        <v>0</v>
      </c>
      <c r="AG946" s="101">
        <v>2.6</v>
      </c>
      <c r="AH946" s="101">
        <v>0</v>
      </c>
      <c r="AI946" s="101">
        <v>0</v>
      </c>
      <c r="AJ946" s="101">
        <v>0</v>
      </c>
      <c r="AK946" s="101">
        <v>0</v>
      </c>
      <c r="AL946" s="101">
        <v>0</v>
      </c>
      <c r="AM946" s="101">
        <v>0</v>
      </c>
      <c r="AN946" s="101">
        <v>0</v>
      </c>
      <c r="AO946" s="101">
        <v>0</v>
      </c>
      <c r="AP946" s="101">
        <v>0</v>
      </c>
      <c r="AQ946" s="239">
        <v>0</v>
      </c>
      <c r="AR946" s="10"/>
    </row>
    <row r="947" spans="1:44" x14ac:dyDescent="0.35">
      <c r="A947" s="171"/>
      <c r="B947" s="228">
        <v>0.875</v>
      </c>
      <c r="C947" s="78">
        <v>1.5999999999999999</v>
      </c>
      <c r="D947" s="73">
        <v>0</v>
      </c>
      <c r="E947" s="73">
        <v>1.4</v>
      </c>
      <c r="F947" s="73">
        <v>0</v>
      </c>
      <c r="G947" s="73">
        <v>0.2</v>
      </c>
      <c r="H947" s="73">
        <v>0</v>
      </c>
      <c r="I947" s="73">
        <v>0</v>
      </c>
      <c r="J947" s="73">
        <v>0</v>
      </c>
      <c r="K947" s="73">
        <v>0</v>
      </c>
      <c r="L947" s="73">
        <v>0</v>
      </c>
      <c r="M947" s="73">
        <v>0</v>
      </c>
      <c r="N947" s="73">
        <v>0</v>
      </c>
      <c r="O947" s="74">
        <v>0</v>
      </c>
      <c r="P947" s="7"/>
      <c r="Q947" s="78">
        <v>0.6</v>
      </c>
      <c r="R947" s="73">
        <v>0</v>
      </c>
      <c r="S947" s="73">
        <v>0.6</v>
      </c>
      <c r="T947" s="73">
        <v>0</v>
      </c>
      <c r="U947" s="73">
        <v>0</v>
      </c>
      <c r="V947" s="73">
        <v>0</v>
      </c>
      <c r="W947" s="73">
        <v>0</v>
      </c>
      <c r="X947" s="73">
        <v>0</v>
      </c>
      <c r="Y947" s="73">
        <v>0</v>
      </c>
      <c r="Z947" s="73">
        <v>0</v>
      </c>
      <c r="AA947" s="73">
        <v>0</v>
      </c>
      <c r="AB947" s="73">
        <v>0</v>
      </c>
      <c r="AC947" s="74">
        <v>0</v>
      </c>
      <c r="AD947" s="7"/>
      <c r="AE947" s="78">
        <v>2.2000000000000002</v>
      </c>
      <c r="AF947" s="193">
        <v>0</v>
      </c>
      <c r="AG947" s="101">
        <v>2</v>
      </c>
      <c r="AH947" s="101">
        <v>0</v>
      </c>
      <c r="AI947" s="101">
        <v>0.2</v>
      </c>
      <c r="AJ947" s="101">
        <v>0</v>
      </c>
      <c r="AK947" s="101">
        <v>0</v>
      </c>
      <c r="AL947" s="101">
        <v>0</v>
      </c>
      <c r="AM947" s="101">
        <v>0</v>
      </c>
      <c r="AN947" s="101">
        <v>0</v>
      </c>
      <c r="AO947" s="101">
        <v>0</v>
      </c>
      <c r="AP947" s="101">
        <v>0</v>
      </c>
      <c r="AQ947" s="239">
        <v>0</v>
      </c>
      <c r="AR947" s="10"/>
    </row>
    <row r="948" spans="1:44" x14ac:dyDescent="0.35">
      <c r="A948" s="171"/>
      <c r="B948" s="228">
        <v>0.88541700000000001</v>
      </c>
      <c r="C948" s="78">
        <v>1</v>
      </c>
      <c r="D948" s="73">
        <v>0</v>
      </c>
      <c r="E948" s="73">
        <v>1</v>
      </c>
      <c r="F948" s="73">
        <v>0</v>
      </c>
      <c r="G948" s="73">
        <v>0</v>
      </c>
      <c r="H948" s="73">
        <v>0</v>
      </c>
      <c r="I948" s="73">
        <v>0</v>
      </c>
      <c r="J948" s="73">
        <v>0</v>
      </c>
      <c r="K948" s="73">
        <v>0</v>
      </c>
      <c r="L948" s="73">
        <v>0</v>
      </c>
      <c r="M948" s="73">
        <v>0</v>
      </c>
      <c r="N948" s="73">
        <v>0</v>
      </c>
      <c r="O948" s="74">
        <v>0</v>
      </c>
      <c r="P948" s="7"/>
      <c r="Q948" s="78">
        <v>0.6</v>
      </c>
      <c r="R948" s="73">
        <v>0</v>
      </c>
      <c r="S948" s="73">
        <v>0.6</v>
      </c>
      <c r="T948" s="73">
        <v>0</v>
      </c>
      <c r="U948" s="73">
        <v>0</v>
      </c>
      <c r="V948" s="73">
        <v>0</v>
      </c>
      <c r="W948" s="73">
        <v>0</v>
      </c>
      <c r="X948" s="73">
        <v>0</v>
      </c>
      <c r="Y948" s="73">
        <v>0</v>
      </c>
      <c r="Z948" s="73">
        <v>0</v>
      </c>
      <c r="AA948" s="73">
        <v>0</v>
      </c>
      <c r="AB948" s="73">
        <v>0</v>
      </c>
      <c r="AC948" s="74">
        <v>0</v>
      </c>
      <c r="AD948" s="7"/>
      <c r="AE948" s="78">
        <v>1.6</v>
      </c>
      <c r="AF948" s="193">
        <v>0</v>
      </c>
      <c r="AG948" s="101">
        <v>1.6</v>
      </c>
      <c r="AH948" s="101">
        <v>0</v>
      </c>
      <c r="AI948" s="101">
        <v>0</v>
      </c>
      <c r="AJ948" s="101">
        <v>0</v>
      </c>
      <c r="AK948" s="101">
        <v>0</v>
      </c>
      <c r="AL948" s="101">
        <v>0</v>
      </c>
      <c r="AM948" s="101">
        <v>0</v>
      </c>
      <c r="AN948" s="101">
        <v>0</v>
      </c>
      <c r="AO948" s="101">
        <v>0</v>
      </c>
      <c r="AP948" s="101">
        <v>0</v>
      </c>
      <c r="AQ948" s="239">
        <v>0</v>
      </c>
      <c r="AR948" s="10"/>
    </row>
    <row r="949" spans="1:44" x14ac:dyDescent="0.35">
      <c r="A949" s="171"/>
      <c r="B949" s="228">
        <v>0.89583299999999999</v>
      </c>
      <c r="C949" s="78">
        <v>1</v>
      </c>
      <c r="D949" s="73">
        <v>0</v>
      </c>
      <c r="E949" s="73">
        <v>0.6</v>
      </c>
      <c r="F949" s="73">
        <v>0</v>
      </c>
      <c r="G949" s="73">
        <v>0.4</v>
      </c>
      <c r="H949" s="73">
        <v>0</v>
      </c>
      <c r="I949" s="73">
        <v>0</v>
      </c>
      <c r="J949" s="73">
        <v>0</v>
      </c>
      <c r="K949" s="73">
        <v>0</v>
      </c>
      <c r="L949" s="73">
        <v>0</v>
      </c>
      <c r="M949" s="73">
        <v>0</v>
      </c>
      <c r="N949" s="73">
        <v>0</v>
      </c>
      <c r="O949" s="74">
        <v>0</v>
      </c>
      <c r="P949" s="7"/>
      <c r="Q949" s="78">
        <v>2.2000000000000002</v>
      </c>
      <c r="R949" s="73">
        <v>0</v>
      </c>
      <c r="S949" s="73">
        <v>2.2000000000000002</v>
      </c>
      <c r="T949" s="73">
        <v>0</v>
      </c>
      <c r="U949" s="73">
        <v>0</v>
      </c>
      <c r="V949" s="73">
        <v>0</v>
      </c>
      <c r="W949" s="73">
        <v>0</v>
      </c>
      <c r="X949" s="73">
        <v>0</v>
      </c>
      <c r="Y949" s="73">
        <v>0</v>
      </c>
      <c r="Z949" s="73">
        <v>0</v>
      </c>
      <c r="AA949" s="73">
        <v>0</v>
      </c>
      <c r="AB949" s="73">
        <v>0</v>
      </c>
      <c r="AC949" s="74">
        <v>0</v>
      </c>
      <c r="AD949" s="7"/>
      <c r="AE949" s="78">
        <v>3.1999999999999997</v>
      </c>
      <c r="AF949" s="193">
        <v>0</v>
      </c>
      <c r="AG949" s="101">
        <v>2.8</v>
      </c>
      <c r="AH949" s="101">
        <v>0</v>
      </c>
      <c r="AI949" s="101">
        <v>0.4</v>
      </c>
      <c r="AJ949" s="101">
        <v>0</v>
      </c>
      <c r="AK949" s="101">
        <v>0</v>
      </c>
      <c r="AL949" s="101">
        <v>0</v>
      </c>
      <c r="AM949" s="101">
        <v>0</v>
      </c>
      <c r="AN949" s="101">
        <v>0</v>
      </c>
      <c r="AO949" s="101">
        <v>0</v>
      </c>
      <c r="AP949" s="101">
        <v>0</v>
      </c>
      <c r="AQ949" s="239">
        <v>0</v>
      </c>
      <c r="AR949" s="10"/>
    </row>
    <row r="950" spans="1:44" x14ac:dyDescent="0.35">
      <c r="A950" s="171"/>
      <c r="B950" s="228">
        <v>0.90625</v>
      </c>
      <c r="C950" s="78">
        <v>0.4</v>
      </c>
      <c r="D950" s="73">
        <v>0</v>
      </c>
      <c r="E950" s="73">
        <v>0.4</v>
      </c>
      <c r="F950" s="73">
        <v>0</v>
      </c>
      <c r="G950" s="73">
        <v>0</v>
      </c>
      <c r="H950" s="73">
        <v>0</v>
      </c>
      <c r="I950" s="73">
        <v>0</v>
      </c>
      <c r="J950" s="73">
        <v>0</v>
      </c>
      <c r="K950" s="73">
        <v>0</v>
      </c>
      <c r="L950" s="73">
        <v>0</v>
      </c>
      <c r="M950" s="73">
        <v>0</v>
      </c>
      <c r="N950" s="73">
        <v>0</v>
      </c>
      <c r="O950" s="74">
        <v>0</v>
      </c>
      <c r="P950" s="7"/>
      <c r="Q950" s="78">
        <v>2.8000000000000003</v>
      </c>
      <c r="R950" s="73">
        <v>0</v>
      </c>
      <c r="S950" s="73">
        <v>2.6</v>
      </c>
      <c r="T950" s="73">
        <v>0</v>
      </c>
      <c r="U950" s="73">
        <v>0.2</v>
      </c>
      <c r="V950" s="73">
        <v>0</v>
      </c>
      <c r="W950" s="73">
        <v>0</v>
      </c>
      <c r="X950" s="73">
        <v>0</v>
      </c>
      <c r="Y950" s="73">
        <v>0</v>
      </c>
      <c r="Z950" s="73">
        <v>0</v>
      </c>
      <c r="AA950" s="73">
        <v>0</v>
      </c>
      <c r="AB950" s="73">
        <v>0</v>
      </c>
      <c r="AC950" s="74">
        <v>0</v>
      </c>
      <c r="AD950" s="7"/>
      <c r="AE950" s="78">
        <v>3.2</v>
      </c>
      <c r="AF950" s="193">
        <v>0</v>
      </c>
      <c r="AG950" s="101">
        <v>3</v>
      </c>
      <c r="AH950" s="101">
        <v>0</v>
      </c>
      <c r="AI950" s="101">
        <v>0.2</v>
      </c>
      <c r="AJ950" s="101">
        <v>0</v>
      </c>
      <c r="AK950" s="101">
        <v>0</v>
      </c>
      <c r="AL950" s="101">
        <v>0</v>
      </c>
      <c r="AM950" s="101">
        <v>0</v>
      </c>
      <c r="AN950" s="101">
        <v>0</v>
      </c>
      <c r="AO950" s="101">
        <v>0</v>
      </c>
      <c r="AP950" s="101">
        <v>0</v>
      </c>
      <c r="AQ950" s="239">
        <v>0</v>
      </c>
      <c r="AR950" s="10"/>
    </row>
    <row r="951" spans="1:44" x14ac:dyDescent="0.35">
      <c r="A951" s="171"/>
      <c r="B951" s="228">
        <v>0.91666700000000001</v>
      </c>
      <c r="C951" s="78">
        <v>0</v>
      </c>
      <c r="D951" s="73">
        <v>0</v>
      </c>
      <c r="E951" s="73">
        <v>0</v>
      </c>
      <c r="F951" s="73">
        <v>0</v>
      </c>
      <c r="G951" s="73">
        <v>0</v>
      </c>
      <c r="H951" s="73">
        <v>0</v>
      </c>
      <c r="I951" s="73">
        <v>0</v>
      </c>
      <c r="J951" s="73">
        <v>0</v>
      </c>
      <c r="K951" s="73">
        <v>0</v>
      </c>
      <c r="L951" s="73">
        <v>0</v>
      </c>
      <c r="M951" s="73">
        <v>0</v>
      </c>
      <c r="N951" s="73">
        <v>0</v>
      </c>
      <c r="O951" s="74">
        <v>0</v>
      </c>
      <c r="P951" s="7"/>
      <c r="Q951" s="78">
        <v>1</v>
      </c>
      <c r="R951" s="73">
        <v>0</v>
      </c>
      <c r="S951" s="73">
        <v>1</v>
      </c>
      <c r="T951" s="73">
        <v>0</v>
      </c>
      <c r="U951" s="73">
        <v>0</v>
      </c>
      <c r="V951" s="73">
        <v>0</v>
      </c>
      <c r="W951" s="73">
        <v>0</v>
      </c>
      <c r="X951" s="73">
        <v>0</v>
      </c>
      <c r="Y951" s="73">
        <v>0</v>
      </c>
      <c r="Z951" s="73">
        <v>0</v>
      </c>
      <c r="AA951" s="73">
        <v>0</v>
      </c>
      <c r="AB951" s="73">
        <v>0</v>
      </c>
      <c r="AC951" s="74">
        <v>0</v>
      </c>
      <c r="AD951" s="7"/>
      <c r="AE951" s="78">
        <v>1</v>
      </c>
      <c r="AF951" s="193">
        <v>0</v>
      </c>
      <c r="AG951" s="101">
        <v>1</v>
      </c>
      <c r="AH951" s="101">
        <v>0</v>
      </c>
      <c r="AI951" s="101">
        <v>0</v>
      </c>
      <c r="AJ951" s="101">
        <v>0</v>
      </c>
      <c r="AK951" s="101">
        <v>0</v>
      </c>
      <c r="AL951" s="101">
        <v>0</v>
      </c>
      <c r="AM951" s="101">
        <v>0</v>
      </c>
      <c r="AN951" s="101">
        <v>0</v>
      </c>
      <c r="AO951" s="101">
        <v>0</v>
      </c>
      <c r="AP951" s="101">
        <v>0</v>
      </c>
      <c r="AQ951" s="239">
        <v>0</v>
      </c>
      <c r="AR951" s="10"/>
    </row>
    <row r="952" spans="1:44" x14ac:dyDescent="0.35">
      <c r="A952" s="171"/>
      <c r="B952" s="228">
        <v>0.92708299999999999</v>
      </c>
      <c r="C952" s="78">
        <v>0.8</v>
      </c>
      <c r="D952" s="73">
        <v>0</v>
      </c>
      <c r="E952" s="73">
        <v>0.6</v>
      </c>
      <c r="F952" s="73">
        <v>0</v>
      </c>
      <c r="G952" s="73">
        <v>0.2</v>
      </c>
      <c r="H952" s="73">
        <v>0</v>
      </c>
      <c r="I952" s="73">
        <v>0</v>
      </c>
      <c r="J952" s="73">
        <v>0</v>
      </c>
      <c r="K952" s="73">
        <v>0</v>
      </c>
      <c r="L952" s="73">
        <v>0</v>
      </c>
      <c r="M952" s="73">
        <v>0</v>
      </c>
      <c r="N952" s="73">
        <v>0</v>
      </c>
      <c r="O952" s="74">
        <v>0</v>
      </c>
      <c r="P952" s="7"/>
      <c r="Q952" s="78">
        <v>0.6</v>
      </c>
      <c r="R952" s="73">
        <v>0</v>
      </c>
      <c r="S952" s="73">
        <v>0.6</v>
      </c>
      <c r="T952" s="73">
        <v>0</v>
      </c>
      <c r="U952" s="73">
        <v>0</v>
      </c>
      <c r="V952" s="73">
        <v>0</v>
      </c>
      <c r="W952" s="73">
        <v>0</v>
      </c>
      <c r="X952" s="73">
        <v>0</v>
      </c>
      <c r="Y952" s="73">
        <v>0</v>
      </c>
      <c r="Z952" s="73">
        <v>0</v>
      </c>
      <c r="AA952" s="73">
        <v>0</v>
      </c>
      <c r="AB952" s="73">
        <v>0</v>
      </c>
      <c r="AC952" s="74">
        <v>0</v>
      </c>
      <c r="AD952" s="7"/>
      <c r="AE952" s="78">
        <v>1.4</v>
      </c>
      <c r="AF952" s="193">
        <v>0</v>
      </c>
      <c r="AG952" s="101">
        <v>1.2</v>
      </c>
      <c r="AH952" s="101">
        <v>0</v>
      </c>
      <c r="AI952" s="101">
        <v>0.2</v>
      </c>
      <c r="AJ952" s="101">
        <v>0</v>
      </c>
      <c r="AK952" s="101">
        <v>0</v>
      </c>
      <c r="AL952" s="101">
        <v>0</v>
      </c>
      <c r="AM952" s="101">
        <v>0</v>
      </c>
      <c r="AN952" s="101">
        <v>0</v>
      </c>
      <c r="AO952" s="101">
        <v>0</v>
      </c>
      <c r="AP952" s="101">
        <v>0</v>
      </c>
      <c r="AQ952" s="239">
        <v>0</v>
      </c>
      <c r="AR952" s="10"/>
    </row>
    <row r="953" spans="1:44" x14ac:dyDescent="0.35">
      <c r="A953" s="171"/>
      <c r="B953" s="228">
        <v>0.9375</v>
      </c>
      <c r="C953" s="78">
        <v>0.4</v>
      </c>
      <c r="D953" s="73">
        <v>0</v>
      </c>
      <c r="E953" s="73">
        <v>0.2</v>
      </c>
      <c r="F953" s="73">
        <v>0</v>
      </c>
      <c r="G953" s="73">
        <v>0.2</v>
      </c>
      <c r="H953" s="73">
        <v>0</v>
      </c>
      <c r="I953" s="73">
        <v>0</v>
      </c>
      <c r="J953" s="73">
        <v>0</v>
      </c>
      <c r="K953" s="73">
        <v>0</v>
      </c>
      <c r="L953" s="73">
        <v>0</v>
      </c>
      <c r="M953" s="73">
        <v>0</v>
      </c>
      <c r="N953" s="73">
        <v>0</v>
      </c>
      <c r="O953" s="74">
        <v>0</v>
      </c>
      <c r="P953" s="7"/>
      <c r="Q953" s="78">
        <v>3.2</v>
      </c>
      <c r="R953" s="73">
        <v>0</v>
      </c>
      <c r="S953" s="73">
        <v>3.2</v>
      </c>
      <c r="T953" s="73">
        <v>0</v>
      </c>
      <c r="U953" s="73">
        <v>0</v>
      </c>
      <c r="V953" s="73">
        <v>0</v>
      </c>
      <c r="W953" s="73">
        <v>0</v>
      </c>
      <c r="X953" s="73">
        <v>0</v>
      </c>
      <c r="Y953" s="73">
        <v>0</v>
      </c>
      <c r="Z953" s="73">
        <v>0</v>
      </c>
      <c r="AA953" s="73">
        <v>0</v>
      </c>
      <c r="AB953" s="73">
        <v>0</v>
      </c>
      <c r="AC953" s="74">
        <v>0</v>
      </c>
      <c r="AD953" s="7"/>
      <c r="AE953" s="78">
        <v>3.6</v>
      </c>
      <c r="AF953" s="193">
        <v>0</v>
      </c>
      <c r="AG953" s="101">
        <v>3.4</v>
      </c>
      <c r="AH953" s="101">
        <v>0</v>
      </c>
      <c r="AI953" s="101">
        <v>0.2</v>
      </c>
      <c r="AJ953" s="101">
        <v>0</v>
      </c>
      <c r="AK953" s="101">
        <v>0</v>
      </c>
      <c r="AL953" s="101">
        <v>0</v>
      </c>
      <c r="AM953" s="101">
        <v>0</v>
      </c>
      <c r="AN953" s="101">
        <v>0</v>
      </c>
      <c r="AO953" s="101">
        <v>0</v>
      </c>
      <c r="AP953" s="101">
        <v>0</v>
      </c>
      <c r="AQ953" s="239">
        <v>0</v>
      </c>
      <c r="AR953" s="10"/>
    </row>
    <row r="954" spans="1:44" x14ac:dyDescent="0.35">
      <c r="A954" s="171"/>
      <c r="B954" s="228">
        <v>0.94791700000000001</v>
      </c>
      <c r="C954" s="78">
        <v>0.60000000000000009</v>
      </c>
      <c r="D954" s="73">
        <v>0</v>
      </c>
      <c r="E954" s="73">
        <v>0.4</v>
      </c>
      <c r="F954" s="73">
        <v>0</v>
      </c>
      <c r="G954" s="73">
        <v>0.2</v>
      </c>
      <c r="H954" s="73">
        <v>0</v>
      </c>
      <c r="I954" s="73">
        <v>0</v>
      </c>
      <c r="J954" s="73">
        <v>0</v>
      </c>
      <c r="K954" s="73">
        <v>0</v>
      </c>
      <c r="L954" s="73">
        <v>0</v>
      </c>
      <c r="M954" s="73">
        <v>0</v>
      </c>
      <c r="N954" s="73">
        <v>0</v>
      </c>
      <c r="O954" s="74">
        <v>0</v>
      </c>
      <c r="P954" s="7"/>
      <c r="Q954" s="78">
        <v>0.2</v>
      </c>
      <c r="R954" s="73">
        <v>0</v>
      </c>
      <c r="S954" s="73">
        <v>0.2</v>
      </c>
      <c r="T954" s="73">
        <v>0</v>
      </c>
      <c r="U954" s="73">
        <v>0</v>
      </c>
      <c r="V954" s="73">
        <v>0</v>
      </c>
      <c r="W954" s="73">
        <v>0</v>
      </c>
      <c r="X954" s="73">
        <v>0</v>
      </c>
      <c r="Y954" s="73">
        <v>0</v>
      </c>
      <c r="Z954" s="73">
        <v>0</v>
      </c>
      <c r="AA954" s="73">
        <v>0</v>
      </c>
      <c r="AB954" s="73">
        <v>0</v>
      </c>
      <c r="AC954" s="74">
        <v>0</v>
      </c>
      <c r="AD954" s="7"/>
      <c r="AE954" s="78">
        <v>0.8</v>
      </c>
      <c r="AF954" s="193">
        <v>0</v>
      </c>
      <c r="AG954" s="101">
        <v>0.6</v>
      </c>
      <c r="AH954" s="101">
        <v>0</v>
      </c>
      <c r="AI954" s="101">
        <v>0.2</v>
      </c>
      <c r="AJ954" s="101">
        <v>0</v>
      </c>
      <c r="AK954" s="101">
        <v>0</v>
      </c>
      <c r="AL954" s="101">
        <v>0</v>
      </c>
      <c r="AM954" s="101">
        <v>0</v>
      </c>
      <c r="AN954" s="101">
        <v>0</v>
      </c>
      <c r="AO954" s="101">
        <v>0</v>
      </c>
      <c r="AP954" s="101">
        <v>0</v>
      </c>
      <c r="AQ954" s="239">
        <v>0</v>
      </c>
      <c r="AR954" s="10"/>
    </row>
    <row r="955" spans="1:44" x14ac:dyDescent="0.35">
      <c r="A955" s="171"/>
      <c r="B955" s="228">
        <v>0.95833299999999999</v>
      </c>
      <c r="C955" s="78">
        <v>0.2</v>
      </c>
      <c r="D955" s="73">
        <v>0</v>
      </c>
      <c r="E955" s="73">
        <v>0.2</v>
      </c>
      <c r="F955" s="73">
        <v>0</v>
      </c>
      <c r="G955" s="73">
        <v>0</v>
      </c>
      <c r="H955" s="73">
        <v>0</v>
      </c>
      <c r="I955" s="73">
        <v>0</v>
      </c>
      <c r="J955" s="73">
        <v>0</v>
      </c>
      <c r="K955" s="73">
        <v>0</v>
      </c>
      <c r="L955" s="73">
        <v>0</v>
      </c>
      <c r="M955" s="73">
        <v>0</v>
      </c>
      <c r="N955" s="73">
        <v>0</v>
      </c>
      <c r="O955" s="74">
        <v>0</v>
      </c>
      <c r="P955" s="7"/>
      <c r="Q955" s="78">
        <v>0.2</v>
      </c>
      <c r="R955" s="73">
        <v>0</v>
      </c>
      <c r="S955" s="73">
        <v>0.2</v>
      </c>
      <c r="T955" s="73">
        <v>0</v>
      </c>
      <c r="U955" s="73">
        <v>0</v>
      </c>
      <c r="V955" s="73">
        <v>0</v>
      </c>
      <c r="W955" s="73">
        <v>0</v>
      </c>
      <c r="X955" s="73">
        <v>0</v>
      </c>
      <c r="Y955" s="73">
        <v>0</v>
      </c>
      <c r="Z955" s="73">
        <v>0</v>
      </c>
      <c r="AA955" s="73">
        <v>0</v>
      </c>
      <c r="AB955" s="73">
        <v>0</v>
      </c>
      <c r="AC955" s="74">
        <v>0</v>
      </c>
      <c r="AD955" s="7"/>
      <c r="AE955" s="78">
        <v>0.4</v>
      </c>
      <c r="AF955" s="193">
        <v>0</v>
      </c>
      <c r="AG955" s="101">
        <v>0.4</v>
      </c>
      <c r="AH955" s="101">
        <v>0</v>
      </c>
      <c r="AI955" s="101">
        <v>0</v>
      </c>
      <c r="AJ955" s="101">
        <v>0</v>
      </c>
      <c r="AK955" s="101">
        <v>0</v>
      </c>
      <c r="AL955" s="101">
        <v>0</v>
      </c>
      <c r="AM955" s="101">
        <v>0</v>
      </c>
      <c r="AN955" s="101">
        <v>0</v>
      </c>
      <c r="AO955" s="101">
        <v>0</v>
      </c>
      <c r="AP955" s="101">
        <v>0</v>
      </c>
      <c r="AQ955" s="239">
        <v>0</v>
      </c>
      <c r="AR955" s="10"/>
    </row>
    <row r="956" spans="1:44" x14ac:dyDescent="0.35">
      <c r="A956" s="171"/>
      <c r="B956" s="228">
        <v>0.96875</v>
      </c>
      <c r="C956" s="78">
        <v>0</v>
      </c>
      <c r="D956" s="73">
        <v>0</v>
      </c>
      <c r="E956" s="73">
        <v>0</v>
      </c>
      <c r="F956" s="73">
        <v>0</v>
      </c>
      <c r="G956" s="73">
        <v>0</v>
      </c>
      <c r="H956" s="73">
        <v>0</v>
      </c>
      <c r="I956" s="73">
        <v>0</v>
      </c>
      <c r="J956" s="73">
        <v>0</v>
      </c>
      <c r="K956" s="73">
        <v>0</v>
      </c>
      <c r="L956" s="73">
        <v>0</v>
      </c>
      <c r="M956" s="73">
        <v>0</v>
      </c>
      <c r="N956" s="73">
        <v>0</v>
      </c>
      <c r="O956" s="74">
        <v>0</v>
      </c>
      <c r="P956" s="7"/>
      <c r="Q956" s="78">
        <v>0</v>
      </c>
      <c r="R956" s="73">
        <v>0</v>
      </c>
      <c r="S956" s="73">
        <v>0</v>
      </c>
      <c r="T956" s="73">
        <v>0</v>
      </c>
      <c r="U956" s="73">
        <v>0</v>
      </c>
      <c r="V956" s="73">
        <v>0</v>
      </c>
      <c r="W956" s="73">
        <v>0</v>
      </c>
      <c r="X956" s="73">
        <v>0</v>
      </c>
      <c r="Y956" s="73">
        <v>0</v>
      </c>
      <c r="Z956" s="73">
        <v>0</v>
      </c>
      <c r="AA956" s="73">
        <v>0</v>
      </c>
      <c r="AB956" s="73">
        <v>0</v>
      </c>
      <c r="AC956" s="74">
        <v>0</v>
      </c>
      <c r="AD956" s="7"/>
      <c r="AE956" s="78">
        <v>0</v>
      </c>
      <c r="AF956" s="193">
        <v>0</v>
      </c>
      <c r="AG956" s="101">
        <v>0</v>
      </c>
      <c r="AH956" s="101">
        <v>0</v>
      </c>
      <c r="AI956" s="101">
        <v>0</v>
      </c>
      <c r="AJ956" s="101">
        <v>0</v>
      </c>
      <c r="AK956" s="101">
        <v>0</v>
      </c>
      <c r="AL956" s="101">
        <v>0</v>
      </c>
      <c r="AM956" s="101">
        <v>0</v>
      </c>
      <c r="AN956" s="101">
        <v>0</v>
      </c>
      <c r="AO956" s="101">
        <v>0</v>
      </c>
      <c r="AP956" s="101">
        <v>0</v>
      </c>
      <c r="AQ956" s="239">
        <v>0</v>
      </c>
      <c r="AR956" s="10"/>
    </row>
    <row r="957" spans="1:44" x14ac:dyDescent="0.35">
      <c r="A957" s="171"/>
      <c r="B957" s="228">
        <v>0.97916700000000001</v>
      </c>
      <c r="C957" s="78">
        <v>0.2</v>
      </c>
      <c r="D957" s="73">
        <v>0</v>
      </c>
      <c r="E957" s="73">
        <v>0.2</v>
      </c>
      <c r="F957" s="73">
        <v>0</v>
      </c>
      <c r="G957" s="73">
        <v>0</v>
      </c>
      <c r="H957" s="73">
        <v>0</v>
      </c>
      <c r="I957" s="73">
        <v>0</v>
      </c>
      <c r="J957" s="73">
        <v>0</v>
      </c>
      <c r="K957" s="73">
        <v>0</v>
      </c>
      <c r="L957" s="73">
        <v>0</v>
      </c>
      <c r="M957" s="73">
        <v>0</v>
      </c>
      <c r="N957" s="73">
        <v>0</v>
      </c>
      <c r="O957" s="74">
        <v>0</v>
      </c>
      <c r="P957" s="7"/>
      <c r="Q957" s="78">
        <v>0.2</v>
      </c>
      <c r="R957" s="73">
        <v>0</v>
      </c>
      <c r="S957" s="73">
        <v>0</v>
      </c>
      <c r="T957" s="73">
        <v>0</v>
      </c>
      <c r="U957" s="73">
        <v>0.2</v>
      </c>
      <c r="V957" s="73">
        <v>0</v>
      </c>
      <c r="W957" s="73">
        <v>0</v>
      </c>
      <c r="X957" s="73">
        <v>0</v>
      </c>
      <c r="Y957" s="73">
        <v>0</v>
      </c>
      <c r="Z957" s="73">
        <v>0</v>
      </c>
      <c r="AA957" s="73">
        <v>0</v>
      </c>
      <c r="AB957" s="73">
        <v>0</v>
      </c>
      <c r="AC957" s="74">
        <v>0</v>
      </c>
      <c r="AD957" s="7"/>
      <c r="AE957" s="78">
        <v>0.4</v>
      </c>
      <c r="AF957" s="193">
        <v>0</v>
      </c>
      <c r="AG957" s="101">
        <v>0.2</v>
      </c>
      <c r="AH957" s="101">
        <v>0</v>
      </c>
      <c r="AI957" s="101">
        <v>0.2</v>
      </c>
      <c r="AJ957" s="101">
        <v>0</v>
      </c>
      <c r="AK957" s="101">
        <v>0</v>
      </c>
      <c r="AL957" s="101">
        <v>0</v>
      </c>
      <c r="AM957" s="101">
        <v>0</v>
      </c>
      <c r="AN957" s="101">
        <v>0</v>
      </c>
      <c r="AO957" s="101">
        <v>0</v>
      </c>
      <c r="AP957" s="101">
        <v>0</v>
      </c>
      <c r="AQ957" s="239">
        <v>0</v>
      </c>
      <c r="AR957" s="10"/>
    </row>
    <row r="958" spans="1:44" x14ac:dyDescent="0.35">
      <c r="A958" s="171"/>
      <c r="B958" s="228">
        <v>0.98958299999999999</v>
      </c>
      <c r="C958" s="79">
        <v>0.6</v>
      </c>
      <c r="D958" s="75">
        <v>0</v>
      </c>
      <c r="E958" s="75">
        <v>0.6</v>
      </c>
      <c r="F958" s="75">
        <v>0</v>
      </c>
      <c r="G958" s="75">
        <v>0</v>
      </c>
      <c r="H958" s="75">
        <v>0</v>
      </c>
      <c r="I958" s="75">
        <v>0</v>
      </c>
      <c r="J958" s="75">
        <v>0</v>
      </c>
      <c r="K958" s="75">
        <v>0</v>
      </c>
      <c r="L958" s="75">
        <v>0</v>
      </c>
      <c r="M958" s="75">
        <v>0</v>
      </c>
      <c r="N958" s="75">
        <v>0</v>
      </c>
      <c r="O958" s="76">
        <v>0</v>
      </c>
      <c r="P958" s="7"/>
      <c r="Q958" s="79">
        <v>0.2</v>
      </c>
      <c r="R958" s="75">
        <v>0</v>
      </c>
      <c r="S958" s="75">
        <v>0</v>
      </c>
      <c r="T958" s="75">
        <v>0</v>
      </c>
      <c r="U958" s="75">
        <v>0.2</v>
      </c>
      <c r="V958" s="75">
        <v>0</v>
      </c>
      <c r="W958" s="75">
        <v>0</v>
      </c>
      <c r="X958" s="75">
        <v>0</v>
      </c>
      <c r="Y958" s="75">
        <v>0</v>
      </c>
      <c r="Z958" s="75">
        <v>0</v>
      </c>
      <c r="AA958" s="75">
        <v>0</v>
      </c>
      <c r="AB958" s="75">
        <v>0</v>
      </c>
      <c r="AC958" s="76">
        <v>0</v>
      </c>
      <c r="AD958" s="7"/>
      <c r="AE958" s="79">
        <v>0.8</v>
      </c>
      <c r="AF958" s="240">
        <v>0</v>
      </c>
      <c r="AG958" s="241">
        <v>0.6</v>
      </c>
      <c r="AH958" s="241">
        <v>0</v>
      </c>
      <c r="AI958" s="241">
        <v>0.2</v>
      </c>
      <c r="AJ958" s="241">
        <v>0</v>
      </c>
      <c r="AK958" s="241">
        <v>0</v>
      </c>
      <c r="AL958" s="241">
        <v>0</v>
      </c>
      <c r="AM958" s="241">
        <v>0</v>
      </c>
      <c r="AN958" s="241">
        <v>0</v>
      </c>
      <c r="AO958" s="241">
        <v>0</v>
      </c>
      <c r="AP958" s="241">
        <v>0</v>
      </c>
      <c r="AQ958" s="242">
        <v>0</v>
      </c>
      <c r="AR958" s="10"/>
    </row>
    <row r="959" spans="1:44" x14ac:dyDescent="0.35">
      <c r="A959" s="171"/>
      <c r="B959" s="323" t="s">
        <v>35</v>
      </c>
      <c r="C959" s="324">
        <v>308.2000000000001</v>
      </c>
      <c r="D959" s="325">
        <v>5.4</v>
      </c>
      <c r="E959" s="325">
        <v>226.39999999999995</v>
      </c>
      <c r="F959" s="325">
        <v>3.8000000000000012</v>
      </c>
      <c r="G959" s="325">
        <v>66.599999999999994</v>
      </c>
      <c r="H959" s="325">
        <v>1.2</v>
      </c>
      <c r="I959" s="325">
        <v>1.5999999999999999</v>
      </c>
      <c r="J959" s="325">
        <v>0.4</v>
      </c>
      <c r="K959" s="325">
        <v>1.9999999999999998</v>
      </c>
      <c r="L959" s="325">
        <v>0.60000000000000009</v>
      </c>
      <c r="M959" s="325">
        <v>0.2</v>
      </c>
      <c r="N959" s="325">
        <v>0</v>
      </c>
      <c r="O959" s="326">
        <v>0</v>
      </c>
      <c r="P959" s="8"/>
      <c r="Q959" s="327">
        <v>304.20000000000016</v>
      </c>
      <c r="R959" s="325">
        <v>5.6000000000000014</v>
      </c>
      <c r="S959" s="325">
        <v>257.79999999999995</v>
      </c>
      <c r="T959" s="325">
        <v>4.2000000000000011</v>
      </c>
      <c r="U959" s="325">
        <v>31.400000000000002</v>
      </c>
      <c r="V959" s="325">
        <v>0.8</v>
      </c>
      <c r="W959" s="325">
        <v>1.9999999999999998</v>
      </c>
      <c r="X959" s="325">
        <v>0.4</v>
      </c>
      <c r="Y959" s="325">
        <v>1</v>
      </c>
      <c r="Z959" s="325">
        <v>0.8</v>
      </c>
      <c r="AA959" s="325">
        <v>0.2</v>
      </c>
      <c r="AB959" s="325">
        <v>0</v>
      </c>
      <c r="AC959" s="326">
        <v>0</v>
      </c>
      <c r="AD959" s="8"/>
      <c r="AE959" s="327">
        <v>612.4</v>
      </c>
      <c r="AF959" s="325">
        <v>10.999999999999996</v>
      </c>
      <c r="AG959" s="325">
        <v>484.2000000000001</v>
      </c>
      <c r="AH959" s="325">
        <v>8.0000000000000018</v>
      </c>
      <c r="AI959" s="325">
        <v>97.999999999999986</v>
      </c>
      <c r="AJ959" s="325">
        <v>1.9999999999999998</v>
      </c>
      <c r="AK959" s="325">
        <v>3.6000000000000014</v>
      </c>
      <c r="AL959" s="325">
        <v>0.8</v>
      </c>
      <c r="AM959" s="325">
        <v>3.0000000000000004</v>
      </c>
      <c r="AN959" s="325">
        <v>1.4</v>
      </c>
      <c r="AO959" s="325">
        <v>0.4</v>
      </c>
      <c r="AP959" s="325">
        <v>0</v>
      </c>
      <c r="AQ959" s="326">
        <v>0</v>
      </c>
      <c r="AR959" s="10"/>
    </row>
    <row r="960" spans="1:44" x14ac:dyDescent="0.35">
      <c r="A960" s="171"/>
      <c r="B960" s="328" t="s">
        <v>36</v>
      </c>
      <c r="C960" s="329">
        <v>335.00000000000006</v>
      </c>
      <c r="D960" s="330">
        <v>5.4</v>
      </c>
      <c r="E960" s="330">
        <v>250.19999999999996</v>
      </c>
      <c r="F960" s="330">
        <v>3.8000000000000012</v>
      </c>
      <c r="G960" s="330">
        <v>69.40000000000002</v>
      </c>
      <c r="H960" s="330">
        <v>1.4</v>
      </c>
      <c r="I960" s="330">
        <v>1.5999999999999999</v>
      </c>
      <c r="J960" s="330">
        <v>0.4</v>
      </c>
      <c r="K960" s="330">
        <v>1.9999999999999998</v>
      </c>
      <c r="L960" s="330">
        <v>0.60000000000000009</v>
      </c>
      <c r="M960" s="330">
        <v>0.2</v>
      </c>
      <c r="N960" s="330">
        <v>0</v>
      </c>
      <c r="O960" s="331">
        <v>0</v>
      </c>
      <c r="P960" s="8"/>
      <c r="Q960" s="332">
        <v>331.20000000000016</v>
      </c>
      <c r="R960" s="330">
        <v>6.0000000000000027</v>
      </c>
      <c r="S960" s="330">
        <v>283</v>
      </c>
      <c r="T960" s="330">
        <v>4.2000000000000011</v>
      </c>
      <c r="U960" s="330">
        <v>32.6</v>
      </c>
      <c r="V960" s="330">
        <v>0.8</v>
      </c>
      <c r="W960" s="330">
        <v>1.9999999999999998</v>
      </c>
      <c r="X960" s="330">
        <v>0.4</v>
      </c>
      <c r="Y960" s="330">
        <v>1</v>
      </c>
      <c r="Z960" s="330">
        <v>0.8</v>
      </c>
      <c r="AA960" s="330">
        <v>0.4</v>
      </c>
      <c r="AB960" s="330">
        <v>0</v>
      </c>
      <c r="AC960" s="331">
        <v>0</v>
      </c>
      <c r="AD960" s="8"/>
      <c r="AE960" s="332">
        <v>666.2</v>
      </c>
      <c r="AF960" s="330">
        <v>11.399999999999997</v>
      </c>
      <c r="AG960" s="330">
        <v>533.20000000000016</v>
      </c>
      <c r="AH960" s="330">
        <v>8.0000000000000018</v>
      </c>
      <c r="AI960" s="330">
        <v>102</v>
      </c>
      <c r="AJ960" s="330">
        <v>2.2000000000000002</v>
      </c>
      <c r="AK960" s="330">
        <v>3.6000000000000014</v>
      </c>
      <c r="AL960" s="330">
        <v>0.8</v>
      </c>
      <c r="AM960" s="330">
        <v>3.0000000000000004</v>
      </c>
      <c r="AN960" s="330">
        <v>1.4</v>
      </c>
      <c r="AO960" s="330">
        <v>0.60000000000000009</v>
      </c>
      <c r="AP960" s="330">
        <v>0</v>
      </c>
      <c r="AQ960" s="331">
        <v>0</v>
      </c>
      <c r="AR960" s="10"/>
    </row>
    <row r="961" spans="1:44" x14ac:dyDescent="0.35">
      <c r="A961" s="171"/>
      <c r="B961" s="333" t="s">
        <v>37</v>
      </c>
      <c r="C961" s="334">
        <v>337.80000000000007</v>
      </c>
      <c r="D961" s="335">
        <v>5.4</v>
      </c>
      <c r="E961" s="335">
        <v>252.39999999999992</v>
      </c>
      <c r="F961" s="335">
        <v>3.8000000000000012</v>
      </c>
      <c r="G961" s="335">
        <v>70.000000000000028</v>
      </c>
      <c r="H961" s="335">
        <v>1.4</v>
      </c>
      <c r="I961" s="335">
        <v>1.5999999999999999</v>
      </c>
      <c r="J961" s="335">
        <v>0.4</v>
      </c>
      <c r="K961" s="335">
        <v>1.9999999999999998</v>
      </c>
      <c r="L961" s="335">
        <v>0.60000000000000009</v>
      </c>
      <c r="M961" s="335">
        <v>0.2</v>
      </c>
      <c r="N961" s="335">
        <v>0</v>
      </c>
      <c r="O961" s="336">
        <v>0</v>
      </c>
      <c r="P961" s="8"/>
      <c r="Q961" s="337">
        <v>336.80000000000013</v>
      </c>
      <c r="R961" s="335">
        <v>6.0000000000000027</v>
      </c>
      <c r="S961" s="335">
        <v>288.2</v>
      </c>
      <c r="T961" s="335">
        <v>4.2000000000000011</v>
      </c>
      <c r="U961" s="335">
        <v>33.000000000000007</v>
      </c>
      <c r="V961" s="335">
        <v>0.8</v>
      </c>
      <c r="W961" s="335">
        <v>1.9999999999999998</v>
      </c>
      <c r="X961" s="335">
        <v>0.4</v>
      </c>
      <c r="Y961" s="335">
        <v>1</v>
      </c>
      <c r="Z961" s="335">
        <v>0.8</v>
      </c>
      <c r="AA961" s="335">
        <v>0.4</v>
      </c>
      <c r="AB961" s="335">
        <v>0</v>
      </c>
      <c r="AC961" s="336">
        <v>0</v>
      </c>
      <c r="AD961" s="8"/>
      <c r="AE961" s="337">
        <v>674.59999999999991</v>
      </c>
      <c r="AF961" s="335">
        <v>11.399999999999997</v>
      </c>
      <c r="AG961" s="335">
        <v>540.60000000000025</v>
      </c>
      <c r="AH961" s="335">
        <v>8.0000000000000018</v>
      </c>
      <c r="AI961" s="335">
        <v>103.00000000000001</v>
      </c>
      <c r="AJ961" s="335">
        <v>2.2000000000000002</v>
      </c>
      <c r="AK961" s="335">
        <v>3.6000000000000014</v>
      </c>
      <c r="AL961" s="335">
        <v>0.8</v>
      </c>
      <c r="AM961" s="335">
        <v>3.0000000000000004</v>
      </c>
      <c r="AN961" s="335">
        <v>1.4</v>
      </c>
      <c r="AO961" s="335">
        <v>0.60000000000000009</v>
      </c>
      <c r="AP961" s="335">
        <v>0</v>
      </c>
      <c r="AQ961" s="336">
        <v>0</v>
      </c>
      <c r="AR961" s="10"/>
    </row>
    <row r="962" spans="1:44" x14ac:dyDescent="0.35">
      <c r="A962" s="171"/>
      <c r="B962" s="338" t="s">
        <v>38</v>
      </c>
      <c r="C962" s="339">
        <v>338.80000000000007</v>
      </c>
      <c r="D962" s="340">
        <v>5.6000000000000005</v>
      </c>
      <c r="E962" s="340">
        <v>252.79999999999993</v>
      </c>
      <c r="F962" s="340">
        <v>3.8000000000000012</v>
      </c>
      <c r="G962" s="340">
        <v>70.400000000000034</v>
      </c>
      <c r="H962" s="340">
        <v>1.4</v>
      </c>
      <c r="I962" s="340">
        <v>1.5999999999999999</v>
      </c>
      <c r="J962" s="340">
        <v>0.4</v>
      </c>
      <c r="K962" s="340">
        <v>1.9999999999999998</v>
      </c>
      <c r="L962" s="340">
        <v>0.60000000000000009</v>
      </c>
      <c r="M962" s="340">
        <v>0.2</v>
      </c>
      <c r="N962" s="340">
        <v>0</v>
      </c>
      <c r="O962" s="341">
        <v>0</v>
      </c>
      <c r="P962" s="8"/>
      <c r="Q962" s="342">
        <v>339.00000000000011</v>
      </c>
      <c r="R962" s="340">
        <v>6.200000000000002</v>
      </c>
      <c r="S962" s="340">
        <v>289.40000000000003</v>
      </c>
      <c r="T962" s="340">
        <v>4.6000000000000005</v>
      </c>
      <c r="U962" s="340">
        <v>33.400000000000013</v>
      </c>
      <c r="V962" s="340">
        <v>0.8</v>
      </c>
      <c r="W962" s="340">
        <v>1.9999999999999998</v>
      </c>
      <c r="X962" s="340">
        <v>0.4</v>
      </c>
      <c r="Y962" s="340">
        <v>1</v>
      </c>
      <c r="Z962" s="340">
        <v>0.8</v>
      </c>
      <c r="AA962" s="340">
        <v>0.4</v>
      </c>
      <c r="AB962" s="340">
        <v>0</v>
      </c>
      <c r="AC962" s="341">
        <v>0</v>
      </c>
      <c r="AD962" s="8"/>
      <c r="AE962" s="342">
        <v>677.8</v>
      </c>
      <c r="AF962" s="340">
        <v>11.799999999999997</v>
      </c>
      <c r="AG962" s="340">
        <v>542.20000000000016</v>
      </c>
      <c r="AH962" s="340">
        <v>8.4</v>
      </c>
      <c r="AI962" s="340">
        <v>103.80000000000001</v>
      </c>
      <c r="AJ962" s="340">
        <v>2.2000000000000002</v>
      </c>
      <c r="AK962" s="340">
        <v>3.6000000000000014</v>
      </c>
      <c r="AL962" s="340">
        <v>0.8</v>
      </c>
      <c r="AM962" s="340">
        <v>3.0000000000000004</v>
      </c>
      <c r="AN962" s="340">
        <v>1.4</v>
      </c>
      <c r="AO962" s="340">
        <v>0.60000000000000009</v>
      </c>
      <c r="AP962" s="340">
        <v>0</v>
      </c>
      <c r="AQ962" s="341">
        <v>0</v>
      </c>
      <c r="AR962" s="10"/>
    </row>
    <row r="963" spans="1:44" x14ac:dyDescent="0.35">
      <c r="A963" s="17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10"/>
    </row>
    <row r="964" spans="1:44" x14ac:dyDescent="0.35">
      <c r="A964" s="171"/>
      <c r="B964" s="177" t="s">
        <v>34</v>
      </c>
      <c r="C964" s="182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13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13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13"/>
      <c r="AR964" s="10"/>
    </row>
    <row r="965" spans="1:44" x14ac:dyDescent="0.35">
      <c r="A965" s="171"/>
      <c r="B965" s="228">
        <v>0</v>
      </c>
      <c r="C965" s="77">
        <v>0.14285714285714285</v>
      </c>
      <c r="D965" s="237">
        <v>0</v>
      </c>
      <c r="E965" s="70">
        <v>0.14285714285714285</v>
      </c>
      <c r="F965" s="70">
        <v>0</v>
      </c>
      <c r="G965" s="70">
        <v>0</v>
      </c>
      <c r="H965" s="70">
        <v>0</v>
      </c>
      <c r="I965" s="70">
        <v>0</v>
      </c>
      <c r="J965" s="70">
        <v>0</v>
      </c>
      <c r="K965" s="70">
        <v>0</v>
      </c>
      <c r="L965" s="70">
        <v>0</v>
      </c>
      <c r="M965" s="70">
        <v>0</v>
      </c>
      <c r="N965" s="70">
        <v>0</v>
      </c>
      <c r="O965" s="238">
        <v>0</v>
      </c>
      <c r="P965" s="7"/>
      <c r="Q965" s="77">
        <v>0.14285714285714285</v>
      </c>
      <c r="R965" s="237">
        <v>0</v>
      </c>
      <c r="S965" s="70">
        <v>0</v>
      </c>
      <c r="T965" s="70">
        <v>0</v>
      </c>
      <c r="U965" s="70">
        <v>0.14285714285714285</v>
      </c>
      <c r="V965" s="70">
        <v>0</v>
      </c>
      <c r="W965" s="70">
        <v>0</v>
      </c>
      <c r="X965" s="70">
        <v>0</v>
      </c>
      <c r="Y965" s="70">
        <v>0</v>
      </c>
      <c r="Z965" s="70">
        <v>0</v>
      </c>
      <c r="AA965" s="70">
        <v>0</v>
      </c>
      <c r="AB965" s="70">
        <v>0</v>
      </c>
      <c r="AC965" s="238">
        <v>0</v>
      </c>
      <c r="AD965" s="7"/>
      <c r="AE965" s="77">
        <v>0.2857142857142857</v>
      </c>
      <c r="AF965" s="237">
        <v>0</v>
      </c>
      <c r="AG965" s="70">
        <v>0.14285714285714285</v>
      </c>
      <c r="AH965" s="70">
        <v>0</v>
      </c>
      <c r="AI965" s="70">
        <v>0.14285714285714285</v>
      </c>
      <c r="AJ965" s="70">
        <v>0</v>
      </c>
      <c r="AK965" s="70">
        <v>0</v>
      </c>
      <c r="AL965" s="70">
        <v>0</v>
      </c>
      <c r="AM965" s="70">
        <v>0</v>
      </c>
      <c r="AN965" s="70">
        <v>0</v>
      </c>
      <c r="AO965" s="70">
        <v>0</v>
      </c>
      <c r="AP965" s="70">
        <v>0</v>
      </c>
      <c r="AQ965" s="238">
        <v>0</v>
      </c>
      <c r="AR965" s="10"/>
    </row>
    <row r="966" spans="1:44" x14ac:dyDescent="0.35">
      <c r="A966" s="171"/>
      <c r="B966" s="228">
        <v>1.0416999999999999E-2</v>
      </c>
      <c r="C966" s="78">
        <v>0</v>
      </c>
      <c r="D966" s="193">
        <v>0</v>
      </c>
      <c r="E966" s="101">
        <v>0</v>
      </c>
      <c r="F966" s="101">
        <v>0</v>
      </c>
      <c r="G966" s="101">
        <v>0</v>
      </c>
      <c r="H966" s="101">
        <v>0</v>
      </c>
      <c r="I966" s="101">
        <v>0</v>
      </c>
      <c r="J966" s="101">
        <v>0</v>
      </c>
      <c r="K966" s="101">
        <v>0</v>
      </c>
      <c r="L966" s="101">
        <v>0</v>
      </c>
      <c r="M966" s="101">
        <v>0</v>
      </c>
      <c r="N966" s="101">
        <v>0</v>
      </c>
      <c r="O966" s="239">
        <v>0</v>
      </c>
      <c r="P966" s="7"/>
      <c r="Q966" s="78">
        <v>0.2857142857142857</v>
      </c>
      <c r="R966" s="193">
        <v>0</v>
      </c>
      <c r="S966" s="101">
        <v>0.2857142857142857</v>
      </c>
      <c r="T966" s="101">
        <v>0</v>
      </c>
      <c r="U966" s="101">
        <v>0</v>
      </c>
      <c r="V966" s="101">
        <v>0</v>
      </c>
      <c r="W966" s="101">
        <v>0</v>
      </c>
      <c r="X966" s="101">
        <v>0</v>
      </c>
      <c r="Y966" s="101">
        <v>0</v>
      </c>
      <c r="Z966" s="101">
        <v>0</v>
      </c>
      <c r="AA966" s="101">
        <v>0</v>
      </c>
      <c r="AB966" s="101">
        <v>0</v>
      </c>
      <c r="AC966" s="239">
        <v>0</v>
      </c>
      <c r="AD966" s="7"/>
      <c r="AE966" s="78">
        <v>0.2857142857142857</v>
      </c>
      <c r="AF966" s="193">
        <v>0</v>
      </c>
      <c r="AG966" s="101">
        <v>0.2857142857142857</v>
      </c>
      <c r="AH966" s="101">
        <v>0</v>
      </c>
      <c r="AI966" s="101">
        <v>0</v>
      </c>
      <c r="AJ966" s="101">
        <v>0</v>
      </c>
      <c r="AK966" s="101">
        <v>0</v>
      </c>
      <c r="AL966" s="101">
        <v>0</v>
      </c>
      <c r="AM966" s="101">
        <v>0</v>
      </c>
      <c r="AN966" s="101">
        <v>0</v>
      </c>
      <c r="AO966" s="101">
        <v>0</v>
      </c>
      <c r="AP966" s="101">
        <v>0</v>
      </c>
      <c r="AQ966" s="239">
        <v>0</v>
      </c>
      <c r="AR966" s="10"/>
    </row>
    <row r="967" spans="1:44" x14ac:dyDescent="0.35">
      <c r="A967" s="171"/>
      <c r="B967" s="228">
        <v>2.0833000000000001E-2</v>
      </c>
      <c r="C967" s="78">
        <v>0.2857142857142857</v>
      </c>
      <c r="D967" s="193">
        <v>0</v>
      </c>
      <c r="E967" s="101">
        <v>0.2857142857142857</v>
      </c>
      <c r="F967" s="101">
        <v>0</v>
      </c>
      <c r="G967" s="101">
        <v>0</v>
      </c>
      <c r="H967" s="101">
        <v>0</v>
      </c>
      <c r="I967" s="101">
        <v>0</v>
      </c>
      <c r="J967" s="101">
        <v>0</v>
      </c>
      <c r="K967" s="101">
        <v>0</v>
      </c>
      <c r="L967" s="101">
        <v>0</v>
      </c>
      <c r="M967" s="101">
        <v>0</v>
      </c>
      <c r="N967" s="101">
        <v>0</v>
      </c>
      <c r="O967" s="239">
        <v>0</v>
      </c>
      <c r="P967" s="7"/>
      <c r="Q967" s="78">
        <v>0</v>
      </c>
      <c r="R967" s="193">
        <v>0</v>
      </c>
      <c r="S967" s="101">
        <v>0</v>
      </c>
      <c r="T967" s="101">
        <v>0</v>
      </c>
      <c r="U967" s="101">
        <v>0</v>
      </c>
      <c r="V967" s="101">
        <v>0</v>
      </c>
      <c r="W967" s="101">
        <v>0</v>
      </c>
      <c r="X967" s="101">
        <v>0</v>
      </c>
      <c r="Y967" s="101">
        <v>0</v>
      </c>
      <c r="Z967" s="101">
        <v>0</v>
      </c>
      <c r="AA967" s="101">
        <v>0</v>
      </c>
      <c r="AB967" s="101">
        <v>0</v>
      </c>
      <c r="AC967" s="239">
        <v>0</v>
      </c>
      <c r="AD967" s="7"/>
      <c r="AE967" s="78">
        <v>0.2857142857142857</v>
      </c>
      <c r="AF967" s="193">
        <v>0</v>
      </c>
      <c r="AG967" s="101">
        <v>0.2857142857142857</v>
      </c>
      <c r="AH967" s="101">
        <v>0</v>
      </c>
      <c r="AI967" s="101">
        <v>0</v>
      </c>
      <c r="AJ967" s="101">
        <v>0</v>
      </c>
      <c r="AK967" s="101">
        <v>0</v>
      </c>
      <c r="AL967" s="101">
        <v>0</v>
      </c>
      <c r="AM967" s="101">
        <v>0</v>
      </c>
      <c r="AN967" s="101">
        <v>0</v>
      </c>
      <c r="AO967" s="101">
        <v>0</v>
      </c>
      <c r="AP967" s="101">
        <v>0</v>
      </c>
      <c r="AQ967" s="239">
        <v>0</v>
      </c>
      <c r="AR967" s="10"/>
    </row>
    <row r="968" spans="1:44" x14ac:dyDescent="0.35">
      <c r="A968" s="171"/>
      <c r="B968" s="228">
        <v>3.125E-2</v>
      </c>
      <c r="C968" s="78">
        <v>0</v>
      </c>
      <c r="D968" s="193">
        <v>0</v>
      </c>
      <c r="E968" s="101">
        <v>0</v>
      </c>
      <c r="F968" s="101">
        <v>0</v>
      </c>
      <c r="G968" s="101">
        <v>0</v>
      </c>
      <c r="H968" s="101">
        <v>0</v>
      </c>
      <c r="I968" s="101">
        <v>0</v>
      </c>
      <c r="J968" s="101">
        <v>0</v>
      </c>
      <c r="K968" s="101">
        <v>0</v>
      </c>
      <c r="L968" s="101">
        <v>0</v>
      </c>
      <c r="M968" s="101">
        <v>0</v>
      </c>
      <c r="N968" s="101">
        <v>0</v>
      </c>
      <c r="O968" s="239">
        <v>0</v>
      </c>
      <c r="P968" s="7"/>
      <c r="Q968" s="78">
        <v>0</v>
      </c>
      <c r="R968" s="193">
        <v>0</v>
      </c>
      <c r="S968" s="101">
        <v>0</v>
      </c>
      <c r="T968" s="101">
        <v>0</v>
      </c>
      <c r="U968" s="101">
        <v>0</v>
      </c>
      <c r="V968" s="101">
        <v>0</v>
      </c>
      <c r="W968" s="101">
        <v>0</v>
      </c>
      <c r="X968" s="101">
        <v>0</v>
      </c>
      <c r="Y968" s="101">
        <v>0</v>
      </c>
      <c r="Z968" s="101">
        <v>0</v>
      </c>
      <c r="AA968" s="101">
        <v>0</v>
      </c>
      <c r="AB968" s="101">
        <v>0</v>
      </c>
      <c r="AC968" s="239">
        <v>0</v>
      </c>
      <c r="AD968" s="7"/>
      <c r="AE968" s="78">
        <v>0</v>
      </c>
      <c r="AF968" s="193">
        <v>0</v>
      </c>
      <c r="AG968" s="101">
        <v>0</v>
      </c>
      <c r="AH968" s="101">
        <v>0</v>
      </c>
      <c r="AI968" s="101">
        <v>0</v>
      </c>
      <c r="AJ968" s="101">
        <v>0</v>
      </c>
      <c r="AK968" s="101">
        <v>0</v>
      </c>
      <c r="AL968" s="101">
        <v>0</v>
      </c>
      <c r="AM968" s="101">
        <v>0</v>
      </c>
      <c r="AN968" s="101">
        <v>0</v>
      </c>
      <c r="AO968" s="101">
        <v>0</v>
      </c>
      <c r="AP968" s="101">
        <v>0</v>
      </c>
      <c r="AQ968" s="239">
        <v>0</v>
      </c>
      <c r="AR968" s="10"/>
    </row>
    <row r="969" spans="1:44" x14ac:dyDescent="0.35">
      <c r="A969" s="171"/>
      <c r="B969" s="228">
        <v>4.1667000000000003E-2</v>
      </c>
      <c r="C969" s="78">
        <v>0</v>
      </c>
      <c r="D969" s="193">
        <v>0</v>
      </c>
      <c r="E969" s="101">
        <v>0</v>
      </c>
      <c r="F969" s="101">
        <v>0</v>
      </c>
      <c r="G969" s="101">
        <v>0</v>
      </c>
      <c r="H969" s="101">
        <v>0</v>
      </c>
      <c r="I969" s="101">
        <v>0</v>
      </c>
      <c r="J969" s="101">
        <v>0</v>
      </c>
      <c r="K969" s="101">
        <v>0</v>
      </c>
      <c r="L969" s="101">
        <v>0</v>
      </c>
      <c r="M969" s="101">
        <v>0</v>
      </c>
      <c r="N969" s="101">
        <v>0</v>
      </c>
      <c r="O969" s="239">
        <v>0</v>
      </c>
      <c r="P969" s="7"/>
      <c r="Q969" s="78">
        <v>0</v>
      </c>
      <c r="R969" s="193">
        <v>0</v>
      </c>
      <c r="S969" s="101">
        <v>0</v>
      </c>
      <c r="T969" s="101">
        <v>0</v>
      </c>
      <c r="U969" s="101">
        <v>0</v>
      </c>
      <c r="V969" s="101">
        <v>0</v>
      </c>
      <c r="W969" s="101">
        <v>0</v>
      </c>
      <c r="X969" s="101">
        <v>0</v>
      </c>
      <c r="Y969" s="101">
        <v>0</v>
      </c>
      <c r="Z969" s="101">
        <v>0</v>
      </c>
      <c r="AA969" s="101">
        <v>0</v>
      </c>
      <c r="AB969" s="101">
        <v>0</v>
      </c>
      <c r="AC969" s="239">
        <v>0</v>
      </c>
      <c r="AD969" s="7"/>
      <c r="AE969" s="78">
        <v>0</v>
      </c>
      <c r="AF969" s="193">
        <v>0</v>
      </c>
      <c r="AG969" s="101">
        <v>0</v>
      </c>
      <c r="AH969" s="101">
        <v>0</v>
      </c>
      <c r="AI969" s="101">
        <v>0</v>
      </c>
      <c r="AJ969" s="101">
        <v>0</v>
      </c>
      <c r="AK969" s="101">
        <v>0</v>
      </c>
      <c r="AL969" s="101">
        <v>0</v>
      </c>
      <c r="AM969" s="101">
        <v>0</v>
      </c>
      <c r="AN969" s="101">
        <v>0</v>
      </c>
      <c r="AO969" s="101">
        <v>0</v>
      </c>
      <c r="AP969" s="101">
        <v>0</v>
      </c>
      <c r="AQ969" s="239">
        <v>0</v>
      </c>
      <c r="AR969" s="10"/>
    </row>
    <row r="970" spans="1:44" x14ac:dyDescent="0.35">
      <c r="A970" s="171"/>
      <c r="B970" s="228">
        <v>5.2082999999999997E-2</v>
      </c>
      <c r="C970" s="78">
        <v>0</v>
      </c>
      <c r="D970" s="193">
        <v>0</v>
      </c>
      <c r="E970" s="101">
        <v>0</v>
      </c>
      <c r="F970" s="101">
        <v>0</v>
      </c>
      <c r="G970" s="101">
        <v>0</v>
      </c>
      <c r="H970" s="101">
        <v>0</v>
      </c>
      <c r="I970" s="101">
        <v>0</v>
      </c>
      <c r="J970" s="101">
        <v>0</v>
      </c>
      <c r="K970" s="101">
        <v>0</v>
      </c>
      <c r="L970" s="101">
        <v>0</v>
      </c>
      <c r="M970" s="101">
        <v>0</v>
      </c>
      <c r="N970" s="101">
        <v>0</v>
      </c>
      <c r="O970" s="239">
        <v>0</v>
      </c>
      <c r="P970" s="7"/>
      <c r="Q970" s="78">
        <v>0</v>
      </c>
      <c r="R970" s="193">
        <v>0</v>
      </c>
      <c r="S970" s="101">
        <v>0</v>
      </c>
      <c r="T970" s="101">
        <v>0</v>
      </c>
      <c r="U970" s="101">
        <v>0</v>
      </c>
      <c r="V970" s="101">
        <v>0</v>
      </c>
      <c r="W970" s="101">
        <v>0</v>
      </c>
      <c r="X970" s="101">
        <v>0</v>
      </c>
      <c r="Y970" s="101">
        <v>0</v>
      </c>
      <c r="Z970" s="101">
        <v>0</v>
      </c>
      <c r="AA970" s="101">
        <v>0</v>
      </c>
      <c r="AB970" s="101">
        <v>0</v>
      </c>
      <c r="AC970" s="239">
        <v>0</v>
      </c>
      <c r="AD970" s="7"/>
      <c r="AE970" s="78">
        <v>0</v>
      </c>
      <c r="AF970" s="193">
        <v>0</v>
      </c>
      <c r="AG970" s="101">
        <v>0</v>
      </c>
      <c r="AH970" s="101">
        <v>0</v>
      </c>
      <c r="AI970" s="101">
        <v>0</v>
      </c>
      <c r="AJ970" s="101">
        <v>0</v>
      </c>
      <c r="AK970" s="101">
        <v>0</v>
      </c>
      <c r="AL970" s="101">
        <v>0</v>
      </c>
      <c r="AM970" s="101">
        <v>0</v>
      </c>
      <c r="AN970" s="101">
        <v>0</v>
      </c>
      <c r="AO970" s="101">
        <v>0</v>
      </c>
      <c r="AP970" s="101">
        <v>0</v>
      </c>
      <c r="AQ970" s="239">
        <v>0</v>
      </c>
      <c r="AR970" s="10"/>
    </row>
    <row r="971" spans="1:44" x14ac:dyDescent="0.35">
      <c r="A971" s="171"/>
      <c r="B971" s="228">
        <v>6.25E-2</v>
      </c>
      <c r="C971" s="78">
        <v>0</v>
      </c>
      <c r="D971" s="193">
        <v>0</v>
      </c>
      <c r="E971" s="101">
        <v>0</v>
      </c>
      <c r="F971" s="101">
        <v>0</v>
      </c>
      <c r="G971" s="101">
        <v>0</v>
      </c>
      <c r="H971" s="101">
        <v>0</v>
      </c>
      <c r="I971" s="101">
        <v>0</v>
      </c>
      <c r="J971" s="101">
        <v>0</v>
      </c>
      <c r="K971" s="101">
        <v>0</v>
      </c>
      <c r="L971" s="101">
        <v>0</v>
      </c>
      <c r="M971" s="101">
        <v>0</v>
      </c>
      <c r="N971" s="101">
        <v>0</v>
      </c>
      <c r="O971" s="239">
        <v>0</v>
      </c>
      <c r="P971" s="7"/>
      <c r="Q971" s="78">
        <v>0</v>
      </c>
      <c r="R971" s="193">
        <v>0</v>
      </c>
      <c r="S971" s="101">
        <v>0</v>
      </c>
      <c r="T971" s="101">
        <v>0</v>
      </c>
      <c r="U971" s="101">
        <v>0</v>
      </c>
      <c r="V971" s="101">
        <v>0</v>
      </c>
      <c r="W971" s="101">
        <v>0</v>
      </c>
      <c r="X971" s="101">
        <v>0</v>
      </c>
      <c r="Y971" s="101">
        <v>0</v>
      </c>
      <c r="Z971" s="101">
        <v>0</v>
      </c>
      <c r="AA971" s="101">
        <v>0</v>
      </c>
      <c r="AB971" s="101">
        <v>0</v>
      </c>
      <c r="AC971" s="239">
        <v>0</v>
      </c>
      <c r="AD971" s="7"/>
      <c r="AE971" s="78">
        <v>0</v>
      </c>
      <c r="AF971" s="193">
        <v>0</v>
      </c>
      <c r="AG971" s="101">
        <v>0</v>
      </c>
      <c r="AH971" s="101">
        <v>0</v>
      </c>
      <c r="AI971" s="101">
        <v>0</v>
      </c>
      <c r="AJ971" s="101">
        <v>0</v>
      </c>
      <c r="AK971" s="101">
        <v>0</v>
      </c>
      <c r="AL971" s="101">
        <v>0</v>
      </c>
      <c r="AM971" s="101">
        <v>0</v>
      </c>
      <c r="AN971" s="101">
        <v>0</v>
      </c>
      <c r="AO971" s="101">
        <v>0</v>
      </c>
      <c r="AP971" s="101">
        <v>0</v>
      </c>
      <c r="AQ971" s="239">
        <v>0</v>
      </c>
      <c r="AR971" s="10"/>
    </row>
    <row r="972" spans="1:44" x14ac:dyDescent="0.35">
      <c r="A972" s="171"/>
      <c r="B972" s="228">
        <v>7.2916999999999996E-2</v>
      </c>
      <c r="C972" s="78">
        <v>0</v>
      </c>
      <c r="D972" s="193">
        <v>0</v>
      </c>
      <c r="E972" s="101">
        <v>0</v>
      </c>
      <c r="F972" s="101">
        <v>0</v>
      </c>
      <c r="G972" s="101">
        <v>0</v>
      </c>
      <c r="H972" s="101">
        <v>0</v>
      </c>
      <c r="I972" s="101">
        <v>0</v>
      </c>
      <c r="J972" s="101">
        <v>0</v>
      </c>
      <c r="K972" s="101">
        <v>0</v>
      </c>
      <c r="L972" s="101">
        <v>0</v>
      </c>
      <c r="M972" s="101">
        <v>0</v>
      </c>
      <c r="N972" s="101">
        <v>0</v>
      </c>
      <c r="O972" s="239">
        <v>0</v>
      </c>
      <c r="P972" s="7"/>
      <c r="Q972" s="78">
        <v>0</v>
      </c>
      <c r="R972" s="193">
        <v>0</v>
      </c>
      <c r="S972" s="101">
        <v>0</v>
      </c>
      <c r="T972" s="101">
        <v>0</v>
      </c>
      <c r="U972" s="101">
        <v>0</v>
      </c>
      <c r="V972" s="101">
        <v>0</v>
      </c>
      <c r="W972" s="101">
        <v>0</v>
      </c>
      <c r="X972" s="101">
        <v>0</v>
      </c>
      <c r="Y972" s="101">
        <v>0</v>
      </c>
      <c r="Z972" s="101">
        <v>0</v>
      </c>
      <c r="AA972" s="101">
        <v>0</v>
      </c>
      <c r="AB972" s="101">
        <v>0</v>
      </c>
      <c r="AC972" s="239">
        <v>0</v>
      </c>
      <c r="AD972" s="7"/>
      <c r="AE972" s="78">
        <v>0</v>
      </c>
      <c r="AF972" s="193">
        <v>0</v>
      </c>
      <c r="AG972" s="101">
        <v>0</v>
      </c>
      <c r="AH972" s="101">
        <v>0</v>
      </c>
      <c r="AI972" s="101">
        <v>0</v>
      </c>
      <c r="AJ972" s="101">
        <v>0</v>
      </c>
      <c r="AK972" s="101">
        <v>0</v>
      </c>
      <c r="AL972" s="101">
        <v>0</v>
      </c>
      <c r="AM972" s="101">
        <v>0</v>
      </c>
      <c r="AN972" s="101">
        <v>0</v>
      </c>
      <c r="AO972" s="101">
        <v>0</v>
      </c>
      <c r="AP972" s="101">
        <v>0</v>
      </c>
      <c r="AQ972" s="239">
        <v>0</v>
      </c>
      <c r="AR972" s="10"/>
    </row>
    <row r="973" spans="1:44" x14ac:dyDescent="0.35">
      <c r="A973" s="171"/>
      <c r="B973" s="228">
        <v>8.3333000000000004E-2</v>
      </c>
      <c r="C973" s="78">
        <v>0</v>
      </c>
      <c r="D973" s="193">
        <v>0</v>
      </c>
      <c r="E973" s="101">
        <v>0</v>
      </c>
      <c r="F973" s="101">
        <v>0</v>
      </c>
      <c r="G973" s="101">
        <v>0</v>
      </c>
      <c r="H973" s="101">
        <v>0</v>
      </c>
      <c r="I973" s="101">
        <v>0</v>
      </c>
      <c r="J973" s="101">
        <v>0</v>
      </c>
      <c r="K973" s="101">
        <v>0</v>
      </c>
      <c r="L973" s="101">
        <v>0</v>
      </c>
      <c r="M973" s="101">
        <v>0</v>
      </c>
      <c r="N973" s="101">
        <v>0</v>
      </c>
      <c r="O973" s="239">
        <v>0</v>
      </c>
      <c r="P973" s="7"/>
      <c r="Q973" s="78">
        <v>0</v>
      </c>
      <c r="R973" s="193">
        <v>0</v>
      </c>
      <c r="S973" s="101">
        <v>0</v>
      </c>
      <c r="T973" s="101">
        <v>0</v>
      </c>
      <c r="U973" s="101">
        <v>0</v>
      </c>
      <c r="V973" s="101">
        <v>0</v>
      </c>
      <c r="W973" s="101">
        <v>0</v>
      </c>
      <c r="X973" s="101">
        <v>0</v>
      </c>
      <c r="Y973" s="101">
        <v>0</v>
      </c>
      <c r="Z973" s="101">
        <v>0</v>
      </c>
      <c r="AA973" s="101">
        <v>0</v>
      </c>
      <c r="AB973" s="101">
        <v>0</v>
      </c>
      <c r="AC973" s="239">
        <v>0</v>
      </c>
      <c r="AD973" s="7"/>
      <c r="AE973" s="78">
        <v>0</v>
      </c>
      <c r="AF973" s="193">
        <v>0</v>
      </c>
      <c r="AG973" s="101">
        <v>0</v>
      </c>
      <c r="AH973" s="101">
        <v>0</v>
      </c>
      <c r="AI973" s="101">
        <v>0</v>
      </c>
      <c r="AJ973" s="101">
        <v>0</v>
      </c>
      <c r="AK973" s="101">
        <v>0</v>
      </c>
      <c r="AL973" s="101">
        <v>0</v>
      </c>
      <c r="AM973" s="101">
        <v>0</v>
      </c>
      <c r="AN973" s="101">
        <v>0</v>
      </c>
      <c r="AO973" s="101">
        <v>0</v>
      </c>
      <c r="AP973" s="101">
        <v>0</v>
      </c>
      <c r="AQ973" s="239">
        <v>0</v>
      </c>
      <c r="AR973" s="10"/>
    </row>
    <row r="974" spans="1:44" x14ac:dyDescent="0.35">
      <c r="A974" s="171"/>
      <c r="B974" s="228">
        <v>9.375E-2</v>
      </c>
      <c r="C974" s="78">
        <v>0</v>
      </c>
      <c r="D974" s="193">
        <v>0</v>
      </c>
      <c r="E974" s="101">
        <v>0</v>
      </c>
      <c r="F974" s="101">
        <v>0</v>
      </c>
      <c r="G974" s="101">
        <v>0</v>
      </c>
      <c r="H974" s="101">
        <v>0</v>
      </c>
      <c r="I974" s="101">
        <v>0</v>
      </c>
      <c r="J974" s="101">
        <v>0</v>
      </c>
      <c r="K974" s="101">
        <v>0</v>
      </c>
      <c r="L974" s="101">
        <v>0</v>
      </c>
      <c r="M974" s="101">
        <v>0</v>
      </c>
      <c r="N974" s="101">
        <v>0</v>
      </c>
      <c r="O974" s="239">
        <v>0</v>
      </c>
      <c r="P974" s="7"/>
      <c r="Q974" s="78">
        <v>0</v>
      </c>
      <c r="R974" s="193">
        <v>0</v>
      </c>
      <c r="S974" s="101">
        <v>0</v>
      </c>
      <c r="T974" s="101">
        <v>0</v>
      </c>
      <c r="U974" s="101">
        <v>0</v>
      </c>
      <c r="V974" s="101">
        <v>0</v>
      </c>
      <c r="W974" s="101">
        <v>0</v>
      </c>
      <c r="X974" s="101">
        <v>0</v>
      </c>
      <c r="Y974" s="101">
        <v>0</v>
      </c>
      <c r="Z974" s="101">
        <v>0</v>
      </c>
      <c r="AA974" s="101">
        <v>0</v>
      </c>
      <c r="AB974" s="101">
        <v>0</v>
      </c>
      <c r="AC974" s="239">
        <v>0</v>
      </c>
      <c r="AD974" s="7"/>
      <c r="AE974" s="78">
        <v>0</v>
      </c>
      <c r="AF974" s="193">
        <v>0</v>
      </c>
      <c r="AG974" s="101">
        <v>0</v>
      </c>
      <c r="AH974" s="101">
        <v>0</v>
      </c>
      <c r="AI974" s="101">
        <v>0</v>
      </c>
      <c r="AJ974" s="101">
        <v>0</v>
      </c>
      <c r="AK974" s="101">
        <v>0</v>
      </c>
      <c r="AL974" s="101">
        <v>0</v>
      </c>
      <c r="AM974" s="101">
        <v>0</v>
      </c>
      <c r="AN974" s="101">
        <v>0</v>
      </c>
      <c r="AO974" s="101">
        <v>0</v>
      </c>
      <c r="AP974" s="101">
        <v>0</v>
      </c>
      <c r="AQ974" s="239">
        <v>0</v>
      </c>
      <c r="AR974" s="10"/>
    </row>
    <row r="975" spans="1:44" x14ac:dyDescent="0.35">
      <c r="A975" s="171"/>
      <c r="B975" s="228">
        <v>0.104167</v>
      </c>
      <c r="C975" s="78">
        <v>0</v>
      </c>
      <c r="D975" s="193">
        <v>0</v>
      </c>
      <c r="E975" s="101">
        <v>0</v>
      </c>
      <c r="F975" s="101">
        <v>0</v>
      </c>
      <c r="G975" s="101">
        <v>0</v>
      </c>
      <c r="H975" s="101">
        <v>0</v>
      </c>
      <c r="I975" s="101">
        <v>0</v>
      </c>
      <c r="J975" s="101">
        <v>0</v>
      </c>
      <c r="K975" s="101">
        <v>0</v>
      </c>
      <c r="L975" s="101">
        <v>0</v>
      </c>
      <c r="M975" s="101">
        <v>0</v>
      </c>
      <c r="N975" s="101">
        <v>0</v>
      </c>
      <c r="O975" s="239">
        <v>0</v>
      </c>
      <c r="P975" s="7"/>
      <c r="Q975" s="78">
        <v>0</v>
      </c>
      <c r="R975" s="193">
        <v>0</v>
      </c>
      <c r="S975" s="101">
        <v>0</v>
      </c>
      <c r="T975" s="101">
        <v>0</v>
      </c>
      <c r="U975" s="101">
        <v>0</v>
      </c>
      <c r="V975" s="101">
        <v>0</v>
      </c>
      <c r="W975" s="101">
        <v>0</v>
      </c>
      <c r="X975" s="101">
        <v>0</v>
      </c>
      <c r="Y975" s="101">
        <v>0</v>
      </c>
      <c r="Z975" s="101">
        <v>0</v>
      </c>
      <c r="AA975" s="101">
        <v>0</v>
      </c>
      <c r="AB975" s="101">
        <v>0</v>
      </c>
      <c r="AC975" s="239">
        <v>0</v>
      </c>
      <c r="AD975" s="7"/>
      <c r="AE975" s="78">
        <v>0</v>
      </c>
      <c r="AF975" s="193">
        <v>0</v>
      </c>
      <c r="AG975" s="101">
        <v>0</v>
      </c>
      <c r="AH975" s="101">
        <v>0</v>
      </c>
      <c r="AI975" s="101">
        <v>0</v>
      </c>
      <c r="AJ975" s="101">
        <v>0</v>
      </c>
      <c r="AK975" s="101">
        <v>0</v>
      </c>
      <c r="AL975" s="101">
        <v>0</v>
      </c>
      <c r="AM975" s="101">
        <v>0</v>
      </c>
      <c r="AN975" s="101">
        <v>0</v>
      </c>
      <c r="AO975" s="101">
        <v>0</v>
      </c>
      <c r="AP975" s="101">
        <v>0</v>
      </c>
      <c r="AQ975" s="239">
        <v>0</v>
      </c>
      <c r="AR975" s="10"/>
    </row>
    <row r="976" spans="1:44" x14ac:dyDescent="0.35">
      <c r="A976" s="171"/>
      <c r="B976" s="228">
        <v>0.114583</v>
      </c>
      <c r="C976" s="78">
        <v>0</v>
      </c>
      <c r="D976" s="193">
        <v>0</v>
      </c>
      <c r="E976" s="101">
        <v>0</v>
      </c>
      <c r="F976" s="101">
        <v>0</v>
      </c>
      <c r="G976" s="101">
        <v>0</v>
      </c>
      <c r="H976" s="101">
        <v>0</v>
      </c>
      <c r="I976" s="101">
        <v>0</v>
      </c>
      <c r="J976" s="101">
        <v>0</v>
      </c>
      <c r="K976" s="101">
        <v>0</v>
      </c>
      <c r="L976" s="101">
        <v>0</v>
      </c>
      <c r="M976" s="101">
        <v>0</v>
      </c>
      <c r="N976" s="101">
        <v>0</v>
      </c>
      <c r="O976" s="239">
        <v>0</v>
      </c>
      <c r="P976" s="7"/>
      <c r="Q976" s="78">
        <v>0.14285714285714285</v>
      </c>
      <c r="R976" s="193">
        <v>0</v>
      </c>
      <c r="S976" s="101">
        <v>0</v>
      </c>
      <c r="T976" s="101">
        <v>0.14285714285714285</v>
      </c>
      <c r="U976" s="101">
        <v>0</v>
      </c>
      <c r="V976" s="101">
        <v>0</v>
      </c>
      <c r="W976" s="101">
        <v>0</v>
      </c>
      <c r="X976" s="101">
        <v>0</v>
      </c>
      <c r="Y976" s="101">
        <v>0</v>
      </c>
      <c r="Z976" s="101">
        <v>0</v>
      </c>
      <c r="AA976" s="101">
        <v>0</v>
      </c>
      <c r="AB976" s="101">
        <v>0</v>
      </c>
      <c r="AC976" s="239">
        <v>0</v>
      </c>
      <c r="AD976" s="7"/>
      <c r="AE976" s="78">
        <v>0.14285714285714285</v>
      </c>
      <c r="AF976" s="193">
        <v>0</v>
      </c>
      <c r="AG976" s="101">
        <v>0</v>
      </c>
      <c r="AH976" s="101">
        <v>0.14285714285714285</v>
      </c>
      <c r="AI976" s="101">
        <v>0</v>
      </c>
      <c r="AJ976" s="101">
        <v>0</v>
      </c>
      <c r="AK976" s="101">
        <v>0</v>
      </c>
      <c r="AL976" s="101">
        <v>0</v>
      </c>
      <c r="AM976" s="101">
        <v>0</v>
      </c>
      <c r="AN976" s="101">
        <v>0</v>
      </c>
      <c r="AO976" s="101">
        <v>0</v>
      </c>
      <c r="AP976" s="101">
        <v>0</v>
      </c>
      <c r="AQ976" s="239">
        <v>0</v>
      </c>
      <c r="AR976" s="10"/>
    </row>
    <row r="977" spans="1:44" x14ac:dyDescent="0.35">
      <c r="A977" s="171"/>
      <c r="B977" s="228">
        <v>0.125</v>
      </c>
      <c r="C977" s="78">
        <v>0</v>
      </c>
      <c r="D977" s="193">
        <v>0</v>
      </c>
      <c r="E977" s="101">
        <v>0</v>
      </c>
      <c r="F977" s="101">
        <v>0</v>
      </c>
      <c r="G977" s="101">
        <v>0</v>
      </c>
      <c r="H977" s="101">
        <v>0</v>
      </c>
      <c r="I977" s="101">
        <v>0</v>
      </c>
      <c r="J977" s="101">
        <v>0</v>
      </c>
      <c r="K977" s="101">
        <v>0</v>
      </c>
      <c r="L977" s="101">
        <v>0</v>
      </c>
      <c r="M977" s="101">
        <v>0</v>
      </c>
      <c r="N977" s="101">
        <v>0</v>
      </c>
      <c r="O977" s="239">
        <v>0</v>
      </c>
      <c r="P977" s="7"/>
      <c r="Q977" s="78">
        <v>0</v>
      </c>
      <c r="R977" s="193">
        <v>0</v>
      </c>
      <c r="S977" s="101">
        <v>0</v>
      </c>
      <c r="T977" s="101">
        <v>0</v>
      </c>
      <c r="U977" s="101">
        <v>0</v>
      </c>
      <c r="V977" s="101">
        <v>0</v>
      </c>
      <c r="W977" s="101">
        <v>0</v>
      </c>
      <c r="X977" s="101">
        <v>0</v>
      </c>
      <c r="Y977" s="101">
        <v>0</v>
      </c>
      <c r="Z977" s="101">
        <v>0</v>
      </c>
      <c r="AA977" s="101">
        <v>0</v>
      </c>
      <c r="AB977" s="101">
        <v>0</v>
      </c>
      <c r="AC977" s="239">
        <v>0</v>
      </c>
      <c r="AD977" s="7"/>
      <c r="AE977" s="78">
        <v>0</v>
      </c>
      <c r="AF977" s="193">
        <v>0</v>
      </c>
      <c r="AG977" s="101">
        <v>0</v>
      </c>
      <c r="AH977" s="101">
        <v>0</v>
      </c>
      <c r="AI977" s="101">
        <v>0</v>
      </c>
      <c r="AJ977" s="101">
        <v>0</v>
      </c>
      <c r="AK977" s="101">
        <v>0</v>
      </c>
      <c r="AL977" s="101">
        <v>0</v>
      </c>
      <c r="AM977" s="101">
        <v>0</v>
      </c>
      <c r="AN977" s="101">
        <v>0</v>
      </c>
      <c r="AO977" s="101">
        <v>0</v>
      </c>
      <c r="AP977" s="101">
        <v>0</v>
      </c>
      <c r="AQ977" s="239">
        <v>0</v>
      </c>
      <c r="AR977" s="10"/>
    </row>
    <row r="978" spans="1:44" x14ac:dyDescent="0.35">
      <c r="A978" s="171"/>
      <c r="B978" s="228">
        <v>0.13541700000000001</v>
      </c>
      <c r="C978" s="78">
        <v>0</v>
      </c>
      <c r="D978" s="193">
        <v>0</v>
      </c>
      <c r="E978" s="101">
        <v>0</v>
      </c>
      <c r="F978" s="101">
        <v>0</v>
      </c>
      <c r="G978" s="101">
        <v>0</v>
      </c>
      <c r="H978" s="101">
        <v>0</v>
      </c>
      <c r="I978" s="101">
        <v>0</v>
      </c>
      <c r="J978" s="101">
        <v>0</v>
      </c>
      <c r="K978" s="101">
        <v>0</v>
      </c>
      <c r="L978" s="101">
        <v>0</v>
      </c>
      <c r="M978" s="101">
        <v>0</v>
      </c>
      <c r="N978" s="101">
        <v>0</v>
      </c>
      <c r="O978" s="239">
        <v>0</v>
      </c>
      <c r="P978" s="7"/>
      <c r="Q978" s="78">
        <v>0</v>
      </c>
      <c r="R978" s="193">
        <v>0</v>
      </c>
      <c r="S978" s="101">
        <v>0</v>
      </c>
      <c r="T978" s="101">
        <v>0</v>
      </c>
      <c r="U978" s="101">
        <v>0</v>
      </c>
      <c r="V978" s="101">
        <v>0</v>
      </c>
      <c r="W978" s="101">
        <v>0</v>
      </c>
      <c r="X978" s="101">
        <v>0</v>
      </c>
      <c r="Y978" s="101">
        <v>0</v>
      </c>
      <c r="Z978" s="101">
        <v>0</v>
      </c>
      <c r="AA978" s="101">
        <v>0</v>
      </c>
      <c r="AB978" s="101">
        <v>0</v>
      </c>
      <c r="AC978" s="239">
        <v>0</v>
      </c>
      <c r="AD978" s="7"/>
      <c r="AE978" s="78">
        <v>0</v>
      </c>
      <c r="AF978" s="193">
        <v>0</v>
      </c>
      <c r="AG978" s="101">
        <v>0</v>
      </c>
      <c r="AH978" s="101">
        <v>0</v>
      </c>
      <c r="AI978" s="101">
        <v>0</v>
      </c>
      <c r="AJ978" s="101">
        <v>0</v>
      </c>
      <c r="AK978" s="101">
        <v>0</v>
      </c>
      <c r="AL978" s="101">
        <v>0</v>
      </c>
      <c r="AM978" s="101">
        <v>0</v>
      </c>
      <c r="AN978" s="101">
        <v>0</v>
      </c>
      <c r="AO978" s="101">
        <v>0</v>
      </c>
      <c r="AP978" s="101">
        <v>0</v>
      </c>
      <c r="AQ978" s="239">
        <v>0</v>
      </c>
      <c r="AR978" s="10"/>
    </row>
    <row r="979" spans="1:44" x14ac:dyDescent="0.35">
      <c r="A979" s="171"/>
      <c r="B979" s="228">
        <v>0.14583299999999999</v>
      </c>
      <c r="C979" s="78">
        <v>0</v>
      </c>
      <c r="D979" s="193">
        <v>0</v>
      </c>
      <c r="E979" s="101">
        <v>0</v>
      </c>
      <c r="F979" s="101">
        <v>0</v>
      </c>
      <c r="G979" s="101">
        <v>0</v>
      </c>
      <c r="H979" s="101">
        <v>0</v>
      </c>
      <c r="I979" s="101">
        <v>0</v>
      </c>
      <c r="J979" s="101">
        <v>0</v>
      </c>
      <c r="K979" s="101">
        <v>0</v>
      </c>
      <c r="L979" s="101">
        <v>0</v>
      </c>
      <c r="M979" s="101">
        <v>0</v>
      </c>
      <c r="N979" s="101">
        <v>0</v>
      </c>
      <c r="O979" s="239">
        <v>0</v>
      </c>
      <c r="P979" s="7"/>
      <c r="Q979" s="78">
        <v>0</v>
      </c>
      <c r="R979" s="193">
        <v>0</v>
      </c>
      <c r="S979" s="101">
        <v>0</v>
      </c>
      <c r="T979" s="101">
        <v>0</v>
      </c>
      <c r="U979" s="101">
        <v>0</v>
      </c>
      <c r="V979" s="101">
        <v>0</v>
      </c>
      <c r="W979" s="101">
        <v>0</v>
      </c>
      <c r="X979" s="101">
        <v>0</v>
      </c>
      <c r="Y979" s="101">
        <v>0</v>
      </c>
      <c r="Z979" s="101">
        <v>0</v>
      </c>
      <c r="AA979" s="101">
        <v>0</v>
      </c>
      <c r="AB979" s="101">
        <v>0</v>
      </c>
      <c r="AC979" s="239">
        <v>0</v>
      </c>
      <c r="AD979" s="7"/>
      <c r="AE979" s="78">
        <v>0</v>
      </c>
      <c r="AF979" s="193">
        <v>0</v>
      </c>
      <c r="AG979" s="101">
        <v>0</v>
      </c>
      <c r="AH979" s="101">
        <v>0</v>
      </c>
      <c r="AI979" s="101">
        <v>0</v>
      </c>
      <c r="AJ979" s="101">
        <v>0</v>
      </c>
      <c r="AK979" s="101">
        <v>0</v>
      </c>
      <c r="AL979" s="101">
        <v>0</v>
      </c>
      <c r="AM979" s="101">
        <v>0</v>
      </c>
      <c r="AN979" s="101">
        <v>0</v>
      </c>
      <c r="AO979" s="101">
        <v>0</v>
      </c>
      <c r="AP979" s="101">
        <v>0</v>
      </c>
      <c r="AQ979" s="239">
        <v>0</v>
      </c>
      <c r="AR979" s="10"/>
    </row>
    <row r="980" spans="1:44" x14ac:dyDescent="0.35">
      <c r="A980" s="171"/>
      <c r="B980" s="228">
        <v>0.15625</v>
      </c>
      <c r="C980" s="78">
        <v>0</v>
      </c>
      <c r="D980" s="193">
        <v>0</v>
      </c>
      <c r="E980" s="101">
        <v>0</v>
      </c>
      <c r="F980" s="101">
        <v>0</v>
      </c>
      <c r="G980" s="101">
        <v>0</v>
      </c>
      <c r="H980" s="101">
        <v>0</v>
      </c>
      <c r="I980" s="101">
        <v>0</v>
      </c>
      <c r="J980" s="101">
        <v>0</v>
      </c>
      <c r="K980" s="101">
        <v>0</v>
      </c>
      <c r="L980" s="101">
        <v>0</v>
      </c>
      <c r="M980" s="101">
        <v>0</v>
      </c>
      <c r="N980" s="101">
        <v>0</v>
      </c>
      <c r="O980" s="239">
        <v>0</v>
      </c>
      <c r="P980" s="7"/>
      <c r="Q980" s="78">
        <v>0.14285714285714285</v>
      </c>
      <c r="R980" s="193">
        <v>0</v>
      </c>
      <c r="S980" s="101">
        <v>0.14285714285714285</v>
      </c>
      <c r="T980" s="101">
        <v>0</v>
      </c>
      <c r="U980" s="101">
        <v>0</v>
      </c>
      <c r="V980" s="101">
        <v>0</v>
      </c>
      <c r="W980" s="101">
        <v>0</v>
      </c>
      <c r="X980" s="101">
        <v>0</v>
      </c>
      <c r="Y980" s="101">
        <v>0</v>
      </c>
      <c r="Z980" s="101">
        <v>0</v>
      </c>
      <c r="AA980" s="101">
        <v>0</v>
      </c>
      <c r="AB980" s="101">
        <v>0</v>
      </c>
      <c r="AC980" s="239">
        <v>0</v>
      </c>
      <c r="AD980" s="7"/>
      <c r="AE980" s="78">
        <v>0.14285714285714285</v>
      </c>
      <c r="AF980" s="193">
        <v>0</v>
      </c>
      <c r="AG980" s="101">
        <v>0.14285714285714285</v>
      </c>
      <c r="AH980" s="101">
        <v>0</v>
      </c>
      <c r="AI980" s="101">
        <v>0</v>
      </c>
      <c r="AJ980" s="101">
        <v>0</v>
      </c>
      <c r="AK980" s="101">
        <v>0</v>
      </c>
      <c r="AL980" s="101">
        <v>0</v>
      </c>
      <c r="AM980" s="101">
        <v>0</v>
      </c>
      <c r="AN980" s="101">
        <v>0</v>
      </c>
      <c r="AO980" s="101">
        <v>0</v>
      </c>
      <c r="AP980" s="101">
        <v>0</v>
      </c>
      <c r="AQ980" s="239">
        <v>0</v>
      </c>
      <c r="AR980" s="10"/>
    </row>
    <row r="981" spans="1:44" x14ac:dyDescent="0.35">
      <c r="A981" s="171"/>
      <c r="B981" s="228">
        <v>0.16666700000000001</v>
      </c>
      <c r="C981" s="78">
        <v>0</v>
      </c>
      <c r="D981" s="193">
        <v>0</v>
      </c>
      <c r="E981" s="101">
        <v>0</v>
      </c>
      <c r="F981" s="101">
        <v>0</v>
      </c>
      <c r="G981" s="101">
        <v>0</v>
      </c>
      <c r="H981" s="101">
        <v>0</v>
      </c>
      <c r="I981" s="101">
        <v>0</v>
      </c>
      <c r="J981" s="101">
        <v>0</v>
      </c>
      <c r="K981" s="101">
        <v>0</v>
      </c>
      <c r="L981" s="101">
        <v>0</v>
      </c>
      <c r="M981" s="101">
        <v>0</v>
      </c>
      <c r="N981" s="101">
        <v>0</v>
      </c>
      <c r="O981" s="239">
        <v>0</v>
      </c>
      <c r="P981" s="7"/>
      <c r="Q981" s="78">
        <v>0</v>
      </c>
      <c r="R981" s="193">
        <v>0</v>
      </c>
      <c r="S981" s="101">
        <v>0</v>
      </c>
      <c r="T981" s="101">
        <v>0</v>
      </c>
      <c r="U981" s="101">
        <v>0</v>
      </c>
      <c r="V981" s="101">
        <v>0</v>
      </c>
      <c r="W981" s="101">
        <v>0</v>
      </c>
      <c r="X981" s="101">
        <v>0</v>
      </c>
      <c r="Y981" s="101">
        <v>0</v>
      </c>
      <c r="Z981" s="101">
        <v>0</v>
      </c>
      <c r="AA981" s="101">
        <v>0</v>
      </c>
      <c r="AB981" s="101">
        <v>0</v>
      </c>
      <c r="AC981" s="239">
        <v>0</v>
      </c>
      <c r="AD981" s="7"/>
      <c r="AE981" s="78">
        <v>0</v>
      </c>
      <c r="AF981" s="193">
        <v>0</v>
      </c>
      <c r="AG981" s="101">
        <v>0</v>
      </c>
      <c r="AH981" s="101">
        <v>0</v>
      </c>
      <c r="AI981" s="101">
        <v>0</v>
      </c>
      <c r="AJ981" s="101">
        <v>0</v>
      </c>
      <c r="AK981" s="101">
        <v>0</v>
      </c>
      <c r="AL981" s="101">
        <v>0</v>
      </c>
      <c r="AM981" s="101">
        <v>0</v>
      </c>
      <c r="AN981" s="101">
        <v>0</v>
      </c>
      <c r="AO981" s="101">
        <v>0</v>
      </c>
      <c r="AP981" s="101">
        <v>0</v>
      </c>
      <c r="AQ981" s="239">
        <v>0</v>
      </c>
      <c r="AR981" s="10"/>
    </row>
    <row r="982" spans="1:44" x14ac:dyDescent="0.35">
      <c r="A982" s="171"/>
      <c r="B982" s="228">
        <v>0.17708299999999999</v>
      </c>
      <c r="C982" s="78">
        <v>0</v>
      </c>
      <c r="D982" s="193">
        <v>0</v>
      </c>
      <c r="E982" s="101">
        <v>0</v>
      </c>
      <c r="F982" s="101">
        <v>0</v>
      </c>
      <c r="G982" s="101">
        <v>0</v>
      </c>
      <c r="H982" s="101">
        <v>0</v>
      </c>
      <c r="I982" s="101">
        <v>0</v>
      </c>
      <c r="J982" s="101">
        <v>0</v>
      </c>
      <c r="K982" s="101">
        <v>0</v>
      </c>
      <c r="L982" s="101">
        <v>0</v>
      </c>
      <c r="M982" s="101">
        <v>0</v>
      </c>
      <c r="N982" s="101">
        <v>0</v>
      </c>
      <c r="O982" s="239">
        <v>0</v>
      </c>
      <c r="P982" s="7"/>
      <c r="Q982" s="78">
        <v>0</v>
      </c>
      <c r="R982" s="193">
        <v>0</v>
      </c>
      <c r="S982" s="101">
        <v>0</v>
      </c>
      <c r="T982" s="101">
        <v>0</v>
      </c>
      <c r="U982" s="101">
        <v>0</v>
      </c>
      <c r="V982" s="101">
        <v>0</v>
      </c>
      <c r="W982" s="101">
        <v>0</v>
      </c>
      <c r="X982" s="101">
        <v>0</v>
      </c>
      <c r="Y982" s="101">
        <v>0</v>
      </c>
      <c r="Z982" s="101">
        <v>0</v>
      </c>
      <c r="AA982" s="101">
        <v>0</v>
      </c>
      <c r="AB982" s="101">
        <v>0</v>
      </c>
      <c r="AC982" s="239">
        <v>0</v>
      </c>
      <c r="AD982" s="7"/>
      <c r="AE982" s="78">
        <v>0</v>
      </c>
      <c r="AF982" s="193">
        <v>0</v>
      </c>
      <c r="AG982" s="101">
        <v>0</v>
      </c>
      <c r="AH982" s="101">
        <v>0</v>
      </c>
      <c r="AI982" s="101">
        <v>0</v>
      </c>
      <c r="AJ982" s="101">
        <v>0</v>
      </c>
      <c r="AK982" s="101">
        <v>0</v>
      </c>
      <c r="AL982" s="101">
        <v>0</v>
      </c>
      <c r="AM982" s="101">
        <v>0</v>
      </c>
      <c r="AN982" s="101">
        <v>0</v>
      </c>
      <c r="AO982" s="101">
        <v>0</v>
      </c>
      <c r="AP982" s="101">
        <v>0</v>
      </c>
      <c r="AQ982" s="239">
        <v>0</v>
      </c>
      <c r="AR982" s="10"/>
    </row>
    <row r="983" spans="1:44" x14ac:dyDescent="0.35">
      <c r="A983" s="171"/>
      <c r="B983" s="228">
        <v>0.1875</v>
      </c>
      <c r="C983" s="78">
        <v>0</v>
      </c>
      <c r="D983" s="193">
        <v>0</v>
      </c>
      <c r="E983" s="101">
        <v>0</v>
      </c>
      <c r="F983" s="101">
        <v>0</v>
      </c>
      <c r="G983" s="101">
        <v>0</v>
      </c>
      <c r="H983" s="101">
        <v>0</v>
      </c>
      <c r="I983" s="101">
        <v>0</v>
      </c>
      <c r="J983" s="101">
        <v>0</v>
      </c>
      <c r="K983" s="101">
        <v>0</v>
      </c>
      <c r="L983" s="101">
        <v>0</v>
      </c>
      <c r="M983" s="101">
        <v>0</v>
      </c>
      <c r="N983" s="101">
        <v>0</v>
      </c>
      <c r="O983" s="239">
        <v>0</v>
      </c>
      <c r="P983" s="7"/>
      <c r="Q983" s="78">
        <v>0</v>
      </c>
      <c r="R983" s="193">
        <v>0</v>
      </c>
      <c r="S983" s="101">
        <v>0</v>
      </c>
      <c r="T983" s="101">
        <v>0</v>
      </c>
      <c r="U983" s="101">
        <v>0</v>
      </c>
      <c r="V983" s="101">
        <v>0</v>
      </c>
      <c r="W983" s="101">
        <v>0</v>
      </c>
      <c r="X983" s="101">
        <v>0</v>
      </c>
      <c r="Y983" s="101">
        <v>0</v>
      </c>
      <c r="Z983" s="101">
        <v>0</v>
      </c>
      <c r="AA983" s="101">
        <v>0</v>
      </c>
      <c r="AB983" s="101">
        <v>0</v>
      </c>
      <c r="AC983" s="239">
        <v>0</v>
      </c>
      <c r="AD983" s="7"/>
      <c r="AE983" s="78">
        <v>0</v>
      </c>
      <c r="AF983" s="193">
        <v>0</v>
      </c>
      <c r="AG983" s="101">
        <v>0</v>
      </c>
      <c r="AH983" s="101">
        <v>0</v>
      </c>
      <c r="AI983" s="101">
        <v>0</v>
      </c>
      <c r="AJ983" s="101">
        <v>0</v>
      </c>
      <c r="AK983" s="101">
        <v>0</v>
      </c>
      <c r="AL983" s="101">
        <v>0</v>
      </c>
      <c r="AM983" s="101">
        <v>0</v>
      </c>
      <c r="AN983" s="101">
        <v>0</v>
      </c>
      <c r="AO983" s="101">
        <v>0</v>
      </c>
      <c r="AP983" s="101">
        <v>0</v>
      </c>
      <c r="AQ983" s="239">
        <v>0</v>
      </c>
      <c r="AR983" s="10"/>
    </row>
    <row r="984" spans="1:44" x14ac:dyDescent="0.35">
      <c r="A984" s="171"/>
      <c r="B984" s="228">
        <v>0.19791700000000001</v>
      </c>
      <c r="C984" s="78">
        <v>0.2857142857142857</v>
      </c>
      <c r="D984" s="193">
        <v>0</v>
      </c>
      <c r="E984" s="101">
        <v>0.2857142857142857</v>
      </c>
      <c r="F984" s="101">
        <v>0</v>
      </c>
      <c r="G984" s="101">
        <v>0</v>
      </c>
      <c r="H984" s="101">
        <v>0</v>
      </c>
      <c r="I984" s="101">
        <v>0</v>
      </c>
      <c r="J984" s="101">
        <v>0</v>
      </c>
      <c r="K984" s="101">
        <v>0</v>
      </c>
      <c r="L984" s="101">
        <v>0</v>
      </c>
      <c r="M984" s="101">
        <v>0</v>
      </c>
      <c r="N984" s="101">
        <v>0</v>
      </c>
      <c r="O984" s="239">
        <v>0</v>
      </c>
      <c r="P984" s="7"/>
      <c r="Q984" s="78">
        <v>0</v>
      </c>
      <c r="R984" s="193">
        <v>0</v>
      </c>
      <c r="S984" s="101">
        <v>0</v>
      </c>
      <c r="T984" s="101">
        <v>0</v>
      </c>
      <c r="U984" s="101">
        <v>0</v>
      </c>
      <c r="V984" s="101">
        <v>0</v>
      </c>
      <c r="W984" s="101">
        <v>0</v>
      </c>
      <c r="X984" s="101">
        <v>0</v>
      </c>
      <c r="Y984" s="101">
        <v>0</v>
      </c>
      <c r="Z984" s="101">
        <v>0</v>
      </c>
      <c r="AA984" s="101">
        <v>0</v>
      </c>
      <c r="AB984" s="101">
        <v>0</v>
      </c>
      <c r="AC984" s="239">
        <v>0</v>
      </c>
      <c r="AD984" s="7"/>
      <c r="AE984" s="78">
        <v>0.2857142857142857</v>
      </c>
      <c r="AF984" s="193">
        <v>0</v>
      </c>
      <c r="AG984" s="101">
        <v>0.2857142857142857</v>
      </c>
      <c r="AH984" s="101">
        <v>0</v>
      </c>
      <c r="AI984" s="101">
        <v>0</v>
      </c>
      <c r="AJ984" s="101">
        <v>0</v>
      </c>
      <c r="AK984" s="101">
        <v>0</v>
      </c>
      <c r="AL984" s="101">
        <v>0</v>
      </c>
      <c r="AM984" s="101">
        <v>0</v>
      </c>
      <c r="AN984" s="101">
        <v>0</v>
      </c>
      <c r="AO984" s="101">
        <v>0</v>
      </c>
      <c r="AP984" s="101">
        <v>0</v>
      </c>
      <c r="AQ984" s="239">
        <v>0</v>
      </c>
      <c r="AR984" s="10"/>
    </row>
    <row r="985" spans="1:44" x14ac:dyDescent="0.35">
      <c r="A985" s="171"/>
      <c r="B985" s="228">
        <v>0.20833299999999999</v>
      </c>
      <c r="C985" s="78">
        <v>0.14285714285714285</v>
      </c>
      <c r="D985" s="193">
        <v>0</v>
      </c>
      <c r="E985" s="101">
        <v>0.14285714285714285</v>
      </c>
      <c r="F985" s="101">
        <v>0</v>
      </c>
      <c r="G985" s="101">
        <v>0</v>
      </c>
      <c r="H985" s="101">
        <v>0</v>
      </c>
      <c r="I985" s="101">
        <v>0</v>
      </c>
      <c r="J985" s="101">
        <v>0</v>
      </c>
      <c r="K985" s="101">
        <v>0</v>
      </c>
      <c r="L985" s="101">
        <v>0</v>
      </c>
      <c r="M985" s="101">
        <v>0</v>
      </c>
      <c r="N985" s="101">
        <v>0</v>
      </c>
      <c r="O985" s="239">
        <v>0</v>
      </c>
      <c r="P985" s="7"/>
      <c r="Q985" s="78">
        <v>0.14285714285714285</v>
      </c>
      <c r="R985" s="193">
        <v>0</v>
      </c>
      <c r="S985" s="101">
        <v>0</v>
      </c>
      <c r="T985" s="101">
        <v>0.14285714285714285</v>
      </c>
      <c r="U985" s="101">
        <v>0</v>
      </c>
      <c r="V985" s="101">
        <v>0</v>
      </c>
      <c r="W985" s="101">
        <v>0</v>
      </c>
      <c r="X985" s="101">
        <v>0</v>
      </c>
      <c r="Y985" s="101">
        <v>0</v>
      </c>
      <c r="Z985" s="101">
        <v>0</v>
      </c>
      <c r="AA985" s="101">
        <v>0</v>
      </c>
      <c r="AB985" s="101">
        <v>0</v>
      </c>
      <c r="AC985" s="239">
        <v>0</v>
      </c>
      <c r="AD985" s="7"/>
      <c r="AE985" s="78">
        <v>0.2857142857142857</v>
      </c>
      <c r="AF985" s="193">
        <v>0</v>
      </c>
      <c r="AG985" s="101">
        <v>0.14285714285714285</v>
      </c>
      <c r="AH985" s="101">
        <v>0.14285714285714285</v>
      </c>
      <c r="AI985" s="101">
        <v>0</v>
      </c>
      <c r="AJ985" s="101">
        <v>0</v>
      </c>
      <c r="AK985" s="101">
        <v>0</v>
      </c>
      <c r="AL985" s="101">
        <v>0</v>
      </c>
      <c r="AM985" s="101">
        <v>0</v>
      </c>
      <c r="AN985" s="101">
        <v>0</v>
      </c>
      <c r="AO985" s="101">
        <v>0</v>
      </c>
      <c r="AP985" s="101">
        <v>0</v>
      </c>
      <c r="AQ985" s="239">
        <v>0</v>
      </c>
      <c r="AR985" s="10"/>
    </row>
    <row r="986" spans="1:44" x14ac:dyDescent="0.35">
      <c r="A986" s="171"/>
      <c r="B986" s="228">
        <v>0.21875</v>
      </c>
      <c r="C986" s="78">
        <v>0.2857142857142857</v>
      </c>
      <c r="D986" s="193">
        <v>0.14285714285714285</v>
      </c>
      <c r="E986" s="101">
        <v>0</v>
      </c>
      <c r="F986" s="101">
        <v>0</v>
      </c>
      <c r="G986" s="101">
        <v>0.14285714285714285</v>
      </c>
      <c r="H986" s="101">
        <v>0</v>
      </c>
      <c r="I986" s="101">
        <v>0</v>
      </c>
      <c r="J986" s="101">
        <v>0</v>
      </c>
      <c r="K986" s="101">
        <v>0</v>
      </c>
      <c r="L986" s="101">
        <v>0</v>
      </c>
      <c r="M986" s="101">
        <v>0</v>
      </c>
      <c r="N986" s="101">
        <v>0</v>
      </c>
      <c r="O986" s="239">
        <v>0</v>
      </c>
      <c r="P986" s="7"/>
      <c r="Q986" s="78">
        <v>0.5714285714285714</v>
      </c>
      <c r="R986" s="193">
        <v>0</v>
      </c>
      <c r="S986" s="101">
        <v>0.42857142857142855</v>
      </c>
      <c r="T986" s="101">
        <v>0</v>
      </c>
      <c r="U986" s="101">
        <v>0.14285714285714285</v>
      </c>
      <c r="V986" s="101">
        <v>0</v>
      </c>
      <c r="W986" s="101">
        <v>0</v>
      </c>
      <c r="X986" s="101">
        <v>0</v>
      </c>
      <c r="Y986" s="101">
        <v>0</v>
      </c>
      <c r="Z986" s="101">
        <v>0</v>
      </c>
      <c r="AA986" s="101">
        <v>0</v>
      </c>
      <c r="AB986" s="101">
        <v>0</v>
      </c>
      <c r="AC986" s="239">
        <v>0</v>
      </c>
      <c r="AD986" s="7"/>
      <c r="AE986" s="78">
        <v>0.8571428571428571</v>
      </c>
      <c r="AF986" s="193">
        <v>0.14285714285714285</v>
      </c>
      <c r="AG986" s="101">
        <v>0.42857142857142855</v>
      </c>
      <c r="AH986" s="101">
        <v>0</v>
      </c>
      <c r="AI986" s="101">
        <v>0.2857142857142857</v>
      </c>
      <c r="AJ986" s="101">
        <v>0</v>
      </c>
      <c r="AK986" s="101">
        <v>0</v>
      </c>
      <c r="AL986" s="101">
        <v>0</v>
      </c>
      <c r="AM986" s="101">
        <v>0</v>
      </c>
      <c r="AN986" s="101">
        <v>0</v>
      </c>
      <c r="AO986" s="101">
        <v>0</v>
      </c>
      <c r="AP986" s="101">
        <v>0</v>
      </c>
      <c r="AQ986" s="239">
        <v>0</v>
      </c>
      <c r="AR986" s="10"/>
    </row>
    <row r="987" spans="1:44" x14ac:dyDescent="0.35">
      <c r="A987" s="171"/>
      <c r="B987" s="228">
        <v>0.22916700000000001</v>
      </c>
      <c r="C987" s="78">
        <v>0</v>
      </c>
      <c r="D987" s="193">
        <v>0</v>
      </c>
      <c r="E987" s="101">
        <v>0</v>
      </c>
      <c r="F987" s="101">
        <v>0</v>
      </c>
      <c r="G987" s="101">
        <v>0</v>
      </c>
      <c r="H987" s="101">
        <v>0</v>
      </c>
      <c r="I987" s="101">
        <v>0</v>
      </c>
      <c r="J987" s="101">
        <v>0</v>
      </c>
      <c r="K987" s="101">
        <v>0</v>
      </c>
      <c r="L987" s="101">
        <v>0</v>
      </c>
      <c r="M987" s="101">
        <v>0</v>
      </c>
      <c r="N987" s="101">
        <v>0</v>
      </c>
      <c r="O987" s="239">
        <v>0</v>
      </c>
      <c r="P987" s="7"/>
      <c r="Q987" s="78">
        <v>0.42857142857142855</v>
      </c>
      <c r="R987" s="193">
        <v>0.14285714285714285</v>
      </c>
      <c r="S987" s="101">
        <v>0.14285714285714285</v>
      </c>
      <c r="T987" s="101">
        <v>0</v>
      </c>
      <c r="U987" s="101">
        <v>0.14285714285714285</v>
      </c>
      <c r="V987" s="101">
        <v>0</v>
      </c>
      <c r="W987" s="101">
        <v>0</v>
      </c>
      <c r="X987" s="101">
        <v>0</v>
      </c>
      <c r="Y987" s="101">
        <v>0</v>
      </c>
      <c r="Z987" s="101">
        <v>0</v>
      </c>
      <c r="AA987" s="101">
        <v>0</v>
      </c>
      <c r="AB987" s="101">
        <v>0</v>
      </c>
      <c r="AC987" s="239">
        <v>0</v>
      </c>
      <c r="AD987" s="7"/>
      <c r="AE987" s="78">
        <v>0.42857142857142855</v>
      </c>
      <c r="AF987" s="193">
        <v>0.14285714285714285</v>
      </c>
      <c r="AG987" s="101">
        <v>0.14285714285714285</v>
      </c>
      <c r="AH987" s="101">
        <v>0</v>
      </c>
      <c r="AI987" s="101">
        <v>0.14285714285714285</v>
      </c>
      <c r="AJ987" s="101">
        <v>0</v>
      </c>
      <c r="AK987" s="101">
        <v>0</v>
      </c>
      <c r="AL987" s="101">
        <v>0</v>
      </c>
      <c r="AM987" s="101">
        <v>0</v>
      </c>
      <c r="AN987" s="101">
        <v>0</v>
      </c>
      <c r="AO987" s="101">
        <v>0</v>
      </c>
      <c r="AP987" s="101">
        <v>0</v>
      </c>
      <c r="AQ987" s="239">
        <v>0</v>
      </c>
      <c r="AR987" s="10"/>
    </row>
    <row r="988" spans="1:44" x14ac:dyDescent="0.35">
      <c r="A988" s="171"/>
      <c r="B988" s="228">
        <v>0.23958299999999999</v>
      </c>
      <c r="C988" s="78">
        <v>0.14285714285714285</v>
      </c>
      <c r="D988" s="193">
        <v>0</v>
      </c>
      <c r="E988" s="101">
        <v>0</v>
      </c>
      <c r="F988" s="101">
        <v>0</v>
      </c>
      <c r="G988" s="101">
        <v>0.14285714285714285</v>
      </c>
      <c r="H988" s="101">
        <v>0</v>
      </c>
      <c r="I988" s="101">
        <v>0</v>
      </c>
      <c r="J988" s="101">
        <v>0</v>
      </c>
      <c r="K988" s="101">
        <v>0</v>
      </c>
      <c r="L988" s="101">
        <v>0</v>
      </c>
      <c r="M988" s="101">
        <v>0</v>
      </c>
      <c r="N988" s="101">
        <v>0</v>
      </c>
      <c r="O988" s="239">
        <v>0</v>
      </c>
      <c r="P988" s="7"/>
      <c r="Q988" s="78">
        <v>0</v>
      </c>
      <c r="R988" s="193">
        <v>0</v>
      </c>
      <c r="S988" s="101">
        <v>0</v>
      </c>
      <c r="T988" s="101">
        <v>0</v>
      </c>
      <c r="U988" s="101">
        <v>0</v>
      </c>
      <c r="V988" s="101">
        <v>0</v>
      </c>
      <c r="W988" s="101">
        <v>0</v>
      </c>
      <c r="X988" s="101">
        <v>0</v>
      </c>
      <c r="Y988" s="101">
        <v>0</v>
      </c>
      <c r="Z988" s="101">
        <v>0</v>
      </c>
      <c r="AA988" s="101">
        <v>0</v>
      </c>
      <c r="AB988" s="101">
        <v>0</v>
      </c>
      <c r="AC988" s="239">
        <v>0</v>
      </c>
      <c r="AD988" s="7"/>
      <c r="AE988" s="78">
        <v>0.14285714285714285</v>
      </c>
      <c r="AF988" s="193">
        <v>0</v>
      </c>
      <c r="AG988" s="101">
        <v>0</v>
      </c>
      <c r="AH988" s="101">
        <v>0</v>
      </c>
      <c r="AI988" s="101">
        <v>0.14285714285714285</v>
      </c>
      <c r="AJ988" s="101">
        <v>0</v>
      </c>
      <c r="AK988" s="101">
        <v>0</v>
      </c>
      <c r="AL988" s="101">
        <v>0</v>
      </c>
      <c r="AM988" s="101">
        <v>0</v>
      </c>
      <c r="AN988" s="101">
        <v>0</v>
      </c>
      <c r="AO988" s="101">
        <v>0</v>
      </c>
      <c r="AP988" s="101">
        <v>0</v>
      </c>
      <c r="AQ988" s="239">
        <v>0</v>
      </c>
      <c r="AR988" s="10"/>
    </row>
    <row r="989" spans="1:44" x14ac:dyDescent="0.35">
      <c r="A989" s="171"/>
      <c r="B989" s="228">
        <v>0.25</v>
      </c>
      <c r="C989" s="78">
        <v>0</v>
      </c>
      <c r="D989" s="193">
        <v>0</v>
      </c>
      <c r="E989" s="101">
        <v>0</v>
      </c>
      <c r="F989" s="101">
        <v>0</v>
      </c>
      <c r="G989" s="101">
        <v>0</v>
      </c>
      <c r="H989" s="101">
        <v>0</v>
      </c>
      <c r="I989" s="101">
        <v>0</v>
      </c>
      <c r="J989" s="101">
        <v>0</v>
      </c>
      <c r="K989" s="101">
        <v>0</v>
      </c>
      <c r="L989" s="101">
        <v>0</v>
      </c>
      <c r="M989" s="101">
        <v>0</v>
      </c>
      <c r="N989" s="101">
        <v>0</v>
      </c>
      <c r="O989" s="239">
        <v>0</v>
      </c>
      <c r="P989" s="7"/>
      <c r="Q989" s="78">
        <v>0.71428571428571419</v>
      </c>
      <c r="R989" s="193">
        <v>0.14285714285714285</v>
      </c>
      <c r="S989" s="101">
        <v>0.42857142857142855</v>
      </c>
      <c r="T989" s="101">
        <v>0</v>
      </c>
      <c r="U989" s="101">
        <v>0</v>
      </c>
      <c r="V989" s="101">
        <v>0</v>
      </c>
      <c r="W989" s="101">
        <v>0</v>
      </c>
      <c r="X989" s="101">
        <v>0</v>
      </c>
      <c r="Y989" s="101">
        <v>0</v>
      </c>
      <c r="Z989" s="101">
        <v>0</v>
      </c>
      <c r="AA989" s="101">
        <v>0.14285714285714285</v>
      </c>
      <c r="AB989" s="101">
        <v>0</v>
      </c>
      <c r="AC989" s="239">
        <v>0</v>
      </c>
      <c r="AD989" s="7"/>
      <c r="AE989" s="78">
        <v>0.71428571428571419</v>
      </c>
      <c r="AF989" s="193">
        <v>0.14285714285714285</v>
      </c>
      <c r="AG989" s="101">
        <v>0.42857142857142855</v>
      </c>
      <c r="AH989" s="101">
        <v>0</v>
      </c>
      <c r="AI989" s="101">
        <v>0</v>
      </c>
      <c r="AJ989" s="101">
        <v>0</v>
      </c>
      <c r="AK989" s="101">
        <v>0</v>
      </c>
      <c r="AL989" s="101">
        <v>0</v>
      </c>
      <c r="AM989" s="101">
        <v>0</v>
      </c>
      <c r="AN989" s="101">
        <v>0</v>
      </c>
      <c r="AO989" s="101">
        <v>0.14285714285714285</v>
      </c>
      <c r="AP989" s="101">
        <v>0</v>
      </c>
      <c r="AQ989" s="239">
        <v>0</v>
      </c>
      <c r="AR989" s="10"/>
    </row>
    <row r="990" spans="1:44" x14ac:dyDescent="0.35">
      <c r="A990" s="171"/>
      <c r="B990" s="228">
        <v>0.26041700000000001</v>
      </c>
      <c r="C990" s="78">
        <v>0.5714285714285714</v>
      </c>
      <c r="D990" s="193">
        <v>0</v>
      </c>
      <c r="E990" s="101">
        <v>0.5714285714285714</v>
      </c>
      <c r="F990" s="101">
        <v>0</v>
      </c>
      <c r="G990" s="101">
        <v>0</v>
      </c>
      <c r="H990" s="101">
        <v>0</v>
      </c>
      <c r="I990" s="101">
        <v>0</v>
      </c>
      <c r="J990" s="101">
        <v>0</v>
      </c>
      <c r="K990" s="101">
        <v>0</v>
      </c>
      <c r="L990" s="101">
        <v>0</v>
      </c>
      <c r="M990" s="101">
        <v>0</v>
      </c>
      <c r="N990" s="101">
        <v>0</v>
      </c>
      <c r="O990" s="239">
        <v>0</v>
      </c>
      <c r="P990" s="7"/>
      <c r="Q990" s="78">
        <v>0.14285714285714285</v>
      </c>
      <c r="R990" s="193">
        <v>0</v>
      </c>
      <c r="S990" s="101">
        <v>0.14285714285714285</v>
      </c>
      <c r="T990" s="101">
        <v>0</v>
      </c>
      <c r="U990" s="101">
        <v>0</v>
      </c>
      <c r="V990" s="101">
        <v>0</v>
      </c>
      <c r="W990" s="101">
        <v>0</v>
      </c>
      <c r="X990" s="101">
        <v>0</v>
      </c>
      <c r="Y990" s="101">
        <v>0</v>
      </c>
      <c r="Z990" s="101">
        <v>0</v>
      </c>
      <c r="AA990" s="101">
        <v>0</v>
      </c>
      <c r="AB990" s="101">
        <v>0</v>
      </c>
      <c r="AC990" s="239">
        <v>0</v>
      </c>
      <c r="AD990" s="7"/>
      <c r="AE990" s="78">
        <v>0.7142857142857143</v>
      </c>
      <c r="AF990" s="193">
        <v>0</v>
      </c>
      <c r="AG990" s="101">
        <v>0.7142857142857143</v>
      </c>
      <c r="AH990" s="101">
        <v>0</v>
      </c>
      <c r="AI990" s="101">
        <v>0</v>
      </c>
      <c r="AJ990" s="101">
        <v>0</v>
      </c>
      <c r="AK990" s="101">
        <v>0</v>
      </c>
      <c r="AL990" s="101">
        <v>0</v>
      </c>
      <c r="AM990" s="101">
        <v>0</v>
      </c>
      <c r="AN990" s="101">
        <v>0</v>
      </c>
      <c r="AO990" s="101">
        <v>0</v>
      </c>
      <c r="AP990" s="101">
        <v>0</v>
      </c>
      <c r="AQ990" s="239">
        <v>0</v>
      </c>
      <c r="AR990" s="10"/>
    </row>
    <row r="991" spans="1:44" x14ac:dyDescent="0.35">
      <c r="A991" s="171"/>
      <c r="B991" s="228">
        <v>0.27083299999999999</v>
      </c>
      <c r="C991" s="78">
        <v>1</v>
      </c>
      <c r="D991" s="193">
        <v>0</v>
      </c>
      <c r="E991" s="101">
        <v>1</v>
      </c>
      <c r="F991" s="101">
        <v>0</v>
      </c>
      <c r="G991" s="101">
        <v>0</v>
      </c>
      <c r="H991" s="101">
        <v>0</v>
      </c>
      <c r="I991" s="101">
        <v>0</v>
      </c>
      <c r="J991" s="101">
        <v>0</v>
      </c>
      <c r="K991" s="101">
        <v>0</v>
      </c>
      <c r="L991" s="101">
        <v>0</v>
      </c>
      <c r="M991" s="101">
        <v>0</v>
      </c>
      <c r="N991" s="101">
        <v>0</v>
      </c>
      <c r="O991" s="239">
        <v>0</v>
      </c>
      <c r="P991" s="7"/>
      <c r="Q991" s="78">
        <v>1.1428571428571428</v>
      </c>
      <c r="R991" s="193">
        <v>0</v>
      </c>
      <c r="S991" s="101">
        <v>1.1428571428571428</v>
      </c>
      <c r="T991" s="101">
        <v>0</v>
      </c>
      <c r="U991" s="101">
        <v>0</v>
      </c>
      <c r="V991" s="101">
        <v>0</v>
      </c>
      <c r="W991" s="101">
        <v>0</v>
      </c>
      <c r="X991" s="101">
        <v>0</v>
      </c>
      <c r="Y991" s="101">
        <v>0</v>
      </c>
      <c r="Z991" s="101">
        <v>0</v>
      </c>
      <c r="AA991" s="101">
        <v>0</v>
      </c>
      <c r="AB991" s="101">
        <v>0</v>
      </c>
      <c r="AC991" s="239">
        <v>0</v>
      </c>
      <c r="AD991" s="7"/>
      <c r="AE991" s="78">
        <v>2.1428571428571428</v>
      </c>
      <c r="AF991" s="193">
        <v>0</v>
      </c>
      <c r="AG991" s="101">
        <v>2.1428571428571428</v>
      </c>
      <c r="AH991" s="101">
        <v>0</v>
      </c>
      <c r="AI991" s="101">
        <v>0</v>
      </c>
      <c r="AJ991" s="101">
        <v>0</v>
      </c>
      <c r="AK991" s="101">
        <v>0</v>
      </c>
      <c r="AL991" s="101">
        <v>0</v>
      </c>
      <c r="AM991" s="101">
        <v>0</v>
      </c>
      <c r="AN991" s="101">
        <v>0</v>
      </c>
      <c r="AO991" s="101">
        <v>0</v>
      </c>
      <c r="AP991" s="101">
        <v>0</v>
      </c>
      <c r="AQ991" s="239">
        <v>0</v>
      </c>
      <c r="AR991" s="10"/>
    </row>
    <row r="992" spans="1:44" x14ac:dyDescent="0.35">
      <c r="A992" s="171"/>
      <c r="B992" s="228">
        <v>0.28125</v>
      </c>
      <c r="C992" s="78">
        <v>2.2857142857142856</v>
      </c>
      <c r="D992" s="193">
        <v>0</v>
      </c>
      <c r="E992" s="101">
        <v>2</v>
      </c>
      <c r="F992" s="101">
        <v>0</v>
      </c>
      <c r="G992" s="101">
        <v>0.14285714285714285</v>
      </c>
      <c r="H992" s="101">
        <v>0.14285714285714285</v>
      </c>
      <c r="I992" s="101">
        <v>0</v>
      </c>
      <c r="J992" s="101">
        <v>0</v>
      </c>
      <c r="K992" s="101">
        <v>0</v>
      </c>
      <c r="L992" s="101">
        <v>0</v>
      </c>
      <c r="M992" s="101">
        <v>0</v>
      </c>
      <c r="N992" s="101">
        <v>0</v>
      </c>
      <c r="O992" s="239">
        <v>0</v>
      </c>
      <c r="P992" s="7"/>
      <c r="Q992" s="78">
        <v>1.1428571428571428</v>
      </c>
      <c r="R992" s="193">
        <v>0.14285714285714285</v>
      </c>
      <c r="S992" s="101">
        <v>0.8571428571428571</v>
      </c>
      <c r="T992" s="101">
        <v>0</v>
      </c>
      <c r="U992" s="101">
        <v>0.14285714285714285</v>
      </c>
      <c r="V992" s="101">
        <v>0</v>
      </c>
      <c r="W992" s="101">
        <v>0</v>
      </c>
      <c r="X992" s="101">
        <v>0</v>
      </c>
      <c r="Y992" s="101">
        <v>0</v>
      </c>
      <c r="Z992" s="101">
        <v>0</v>
      </c>
      <c r="AA992" s="101">
        <v>0</v>
      </c>
      <c r="AB992" s="101">
        <v>0</v>
      </c>
      <c r="AC992" s="239">
        <v>0</v>
      </c>
      <c r="AD992" s="7"/>
      <c r="AE992" s="78">
        <v>3.4285714285714284</v>
      </c>
      <c r="AF992" s="193">
        <v>0.14285714285714285</v>
      </c>
      <c r="AG992" s="101">
        <v>2.8571428571428572</v>
      </c>
      <c r="AH992" s="101">
        <v>0</v>
      </c>
      <c r="AI992" s="101">
        <v>0.2857142857142857</v>
      </c>
      <c r="AJ992" s="101">
        <v>0.14285714285714285</v>
      </c>
      <c r="AK992" s="101">
        <v>0</v>
      </c>
      <c r="AL992" s="101">
        <v>0</v>
      </c>
      <c r="AM992" s="101">
        <v>0</v>
      </c>
      <c r="AN992" s="101">
        <v>0</v>
      </c>
      <c r="AO992" s="101">
        <v>0</v>
      </c>
      <c r="AP992" s="101">
        <v>0</v>
      </c>
      <c r="AQ992" s="239">
        <v>0</v>
      </c>
      <c r="AR992" s="10"/>
    </row>
    <row r="993" spans="1:44" x14ac:dyDescent="0.35">
      <c r="A993" s="171"/>
      <c r="B993" s="228">
        <v>0.29166700000000001</v>
      </c>
      <c r="C993" s="78">
        <v>3</v>
      </c>
      <c r="D993" s="193">
        <v>0</v>
      </c>
      <c r="E993" s="101">
        <v>2.5714285714285716</v>
      </c>
      <c r="F993" s="101">
        <v>0</v>
      </c>
      <c r="G993" s="101">
        <v>0.42857142857142855</v>
      </c>
      <c r="H993" s="101">
        <v>0</v>
      </c>
      <c r="I993" s="101">
        <v>0</v>
      </c>
      <c r="J993" s="101">
        <v>0</v>
      </c>
      <c r="K993" s="101">
        <v>0</v>
      </c>
      <c r="L993" s="101">
        <v>0</v>
      </c>
      <c r="M993" s="101">
        <v>0</v>
      </c>
      <c r="N993" s="101">
        <v>0</v>
      </c>
      <c r="O993" s="239">
        <v>0</v>
      </c>
      <c r="P993" s="7"/>
      <c r="Q993" s="78">
        <v>3.5714285714285716</v>
      </c>
      <c r="R993" s="193">
        <v>0</v>
      </c>
      <c r="S993" s="101">
        <v>3.5714285714285716</v>
      </c>
      <c r="T993" s="101">
        <v>0</v>
      </c>
      <c r="U993" s="101">
        <v>0</v>
      </c>
      <c r="V993" s="101">
        <v>0</v>
      </c>
      <c r="W993" s="101">
        <v>0</v>
      </c>
      <c r="X993" s="101">
        <v>0</v>
      </c>
      <c r="Y993" s="101">
        <v>0</v>
      </c>
      <c r="Z993" s="101">
        <v>0</v>
      </c>
      <c r="AA993" s="101">
        <v>0</v>
      </c>
      <c r="AB993" s="101">
        <v>0</v>
      </c>
      <c r="AC993" s="239">
        <v>0</v>
      </c>
      <c r="AD993" s="7"/>
      <c r="AE993" s="78">
        <v>6.5714285714285721</v>
      </c>
      <c r="AF993" s="193">
        <v>0</v>
      </c>
      <c r="AG993" s="101">
        <v>6.1428571428571432</v>
      </c>
      <c r="AH993" s="101">
        <v>0</v>
      </c>
      <c r="AI993" s="101">
        <v>0.42857142857142855</v>
      </c>
      <c r="AJ993" s="101">
        <v>0</v>
      </c>
      <c r="AK993" s="101">
        <v>0</v>
      </c>
      <c r="AL993" s="101">
        <v>0</v>
      </c>
      <c r="AM993" s="101">
        <v>0</v>
      </c>
      <c r="AN993" s="101">
        <v>0</v>
      </c>
      <c r="AO993" s="101">
        <v>0</v>
      </c>
      <c r="AP993" s="101">
        <v>0</v>
      </c>
      <c r="AQ993" s="239">
        <v>0</v>
      </c>
      <c r="AR993" s="10"/>
    </row>
    <row r="994" spans="1:44" x14ac:dyDescent="0.35">
      <c r="A994" s="171"/>
      <c r="B994" s="228">
        <v>0.30208299999999999</v>
      </c>
      <c r="C994" s="78">
        <v>1.8571428571428572</v>
      </c>
      <c r="D994" s="193">
        <v>0</v>
      </c>
      <c r="E994" s="101">
        <v>1.4285714285714286</v>
      </c>
      <c r="F994" s="101">
        <v>0</v>
      </c>
      <c r="G994" s="101">
        <v>0.2857142857142857</v>
      </c>
      <c r="H994" s="101">
        <v>0</v>
      </c>
      <c r="I994" s="101">
        <v>0</v>
      </c>
      <c r="J994" s="101">
        <v>0</v>
      </c>
      <c r="K994" s="101">
        <v>0.14285714285714285</v>
      </c>
      <c r="L994" s="101">
        <v>0</v>
      </c>
      <c r="M994" s="101">
        <v>0</v>
      </c>
      <c r="N994" s="101">
        <v>0</v>
      </c>
      <c r="O994" s="239">
        <v>0</v>
      </c>
      <c r="P994" s="7"/>
      <c r="Q994" s="78">
        <v>3.714285714285714</v>
      </c>
      <c r="R994" s="193">
        <v>0</v>
      </c>
      <c r="S994" s="101">
        <v>3.2857142857142856</v>
      </c>
      <c r="T994" s="101">
        <v>0</v>
      </c>
      <c r="U994" s="101">
        <v>0.2857142857142857</v>
      </c>
      <c r="V994" s="101">
        <v>0</v>
      </c>
      <c r="W994" s="101">
        <v>0</v>
      </c>
      <c r="X994" s="101">
        <v>0</v>
      </c>
      <c r="Y994" s="101">
        <v>0.14285714285714285</v>
      </c>
      <c r="Z994" s="101">
        <v>0</v>
      </c>
      <c r="AA994" s="101">
        <v>0</v>
      </c>
      <c r="AB994" s="101">
        <v>0</v>
      </c>
      <c r="AC994" s="239">
        <v>0</v>
      </c>
      <c r="AD994" s="7"/>
      <c r="AE994" s="78">
        <v>5.5714285714285712</v>
      </c>
      <c r="AF994" s="193">
        <v>0</v>
      </c>
      <c r="AG994" s="101">
        <v>4.7142857142857144</v>
      </c>
      <c r="AH994" s="101">
        <v>0</v>
      </c>
      <c r="AI994" s="101">
        <v>0.5714285714285714</v>
      </c>
      <c r="AJ994" s="101">
        <v>0</v>
      </c>
      <c r="AK994" s="101">
        <v>0</v>
      </c>
      <c r="AL994" s="101">
        <v>0</v>
      </c>
      <c r="AM994" s="101">
        <v>0.2857142857142857</v>
      </c>
      <c r="AN994" s="101">
        <v>0</v>
      </c>
      <c r="AO994" s="101">
        <v>0</v>
      </c>
      <c r="AP994" s="101">
        <v>0</v>
      </c>
      <c r="AQ994" s="239">
        <v>0</v>
      </c>
      <c r="AR994" s="10"/>
    </row>
    <row r="995" spans="1:44" x14ac:dyDescent="0.35">
      <c r="A995" s="171"/>
      <c r="B995" s="228">
        <v>0.3125</v>
      </c>
      <c r="C995" s="78">
        <v>3.4285714285714284</v>
      </c>
      <c r="D995" s="193">
        <v>0</v>
      </c>
      <c r="E995" s="101">
        <v>2.4285714285714284</v>
      </c>
      <c r="F995" s="101">
        <v>0</v>
      </c>
      <c r="G995" s="101">
        <v>1</v>
      </c>
      <c r="H995" s="101">
        <v>0</v>
      </c>
      <c r="I995" s="101">
        <v>0</v>
      </c>
      <c r="J995" s="101">
        <v>0</v>
      </c>
      <c r="K995" s="101">
        <v>0</v>
      </c>
      <c r="L995" s="101">
        <v>0</v>
      </c>
      <c r="M995" s="101">
        <v>0</v>
      </c>
      <c r="N995" s="101">
        <v>0</v>
      </c>
      <c r="O995" s="239">
        <v>0</v>
      </c>
      <c r="P995" s="7"/>
      <c r="Q995" s="78">
        <v>2</v>
      </c>
      <c r="R995" s="193">
        <v>0</v>
      </c>
      <c r="S995" s="101">
        <v>2</v>
      </c>
      <c r="T995" s="101">
        <v>0</v>
      </c>
      <c r="U995" s="101">
        <v>0</v>
      </c>
      <c r="V995" s="101">
        <v>0</v>
      </c>
      <c r="W995" s="101">
        <v>0</v>
      </c>
      <c r="X995" s="101">
        <v>0</v>
      </c>
      <c r="Y995" s="101">
        <v>0</v>
      </c>
      <c r="Z995" s="101">
        <v>0</v>
      </c>
      <c r="AA995" s="101">
        <v>0</v>
      </c>
      <c r="AB995" s="101">
        <v>0</v>
      </c>
      <c r="AC995" s="239">
        <v>0</v>
      </c>
      <c r="AD995" s="7"/>
      <c r="AE995" s="78">
        <v>5.4285714285714288</v>
      </c>
      <c r="AF995" s="193">
        <v>0</v>
      </c>
      <c r="AG995" s="101">
        <v>4.4285714285714288</v>
      </c>
      <c r="AH995" s="101">
        <v>0</v>
      </c>
      <c r="AI995" s="101">
        <v>1</v>
      </c>
      <c r="AJ995" s="101">
        <v>0</v>
      </c>
      <c r="AK995" s="101">
        <v>0</v>
      </c>
      <c r="AL995" s="101">
        <v>0</v>
      </c>
      <c r="AM995" s="101">
        <v>0</v>
      </c>
      <c r="AN995" s="101">
        <v>0</v>
      </c>
      <c r="AO995" s="101">
        <v>0</v>
      </c>
      <c r="AP995" s="101">
        <v>0</v>
      </c>
      <c r="AQ995" s="239">
        <v>0</v>
      </c>
      <c r="AR995" s="10"/>
    </row>
    <row r="996" spans="1:44" x14ac:dyDescent="0.35">
      <c r="A996" s="171"/>
      <c r="B996" s="228">
        <v>0.32291700000000001</v>
      </c>
      <c r="C996" s="78">
        <v>7.7142857142857153</v>
      </c>
      <c r="D996" s="193">
        <v>0</v>
      </c>
      <c r="E996" s="101">
        <v>5.7142857142857144</v>
      </c>
      <c r="F996" s="101">
        <v>0</v>
      </c>
      <c r="G996" s="101">
        <v>1.5714285714285714</v>
      </c>
      <c r="H996" s="101">
        <v>0.14285714285714285</v>
      </c>
      <c r="I996" s="101">
        <v>0.14285714285714285</v>
      </c>
      <c r="J996" s="101">
        <v>0.14285714285714285</v>
      </c>
      <c r="K996" s="101">
        <v>0</v>
      </c>
      <c r="L996" s="101">
        <v>0</v>
      </c>
      <c r="M996" s="101">
        <v>0</v>
      </c>
      <c r="N996" s="101">
        <v>0</v>
      </c>
      <c r="O996" s="239">
        <v>0</v>
      </c>
      <c r="P996" s="7"/>
      <c r="Q996" s="78">
        <v>5.2857142857142865</v>
      </c>
      <c r="R996" s="193">
        <v>0.14285714285714285</v>
      </c>
      <c r="S996" s="101">
        <v>4.5714285714285712</v>
      </c>
      <c r="T996" s="101">
        <v>0.14285714285714285</v>
      </c>
      <c r="U996" s="101">
        <v>0.42857142857142855</v>
      </c>
      <c r="V996" s="101">
        <v>0</v>
      </c>
      <c r="W996" s="101">
        <v>0</v>
      </c>
      <c r="X996" s="101">
        <v>0</v>
      </c>
      <c r="Y996" s="101">
        <v>0</v>
      </c>
      <c r="Z996" s="101">
        <v>0</v>
      </c>
      <c r="AA996" s="101">
        <v>0</v>
      </c>
      <c r="AB996" s="101">
        <v>0</v>
      </c>
      <c r="AC996" s="239">
        <v>0</v>
      </c>
      <c r="AD996" s="7"/>
      <c r="AE996" s="78">
        <v>12.999999999999998</v>
      </c>
      <c r="AF996" s="193">
        <v>0.14285714285714285</v>
      </c>
      <c r="AG996" s="101">
        <v>10.285714285714286</v>
      </c>
      <c r="AH996" s="101">
        <v>0.14285714285714285</v>
      </c>
      <c r="AI996" s="101">
        <v>2</v>
      </c>
      <c r="AJ996" s="101">
        <v>0.14285714285714285</v>
      </c>
      <c r="AK996" s="101">
        <v>0.14285714285714285</v>
      </c>
      <c r="AL996" s="101">
        <v>0.14285714285714285</v>
      </c>
      <c r="AM996" s="101">
        <v>0</v>
      </c>
      <c r="AN996" s="101">
        <v>0</v>
      </c>
      <c r="AO996" s="101">
        <v>0</v>
      </c>
      <c r="AP996" s="101">
        <v>0</v>
      </c>
      <c r="AQ996" s="239">
        <v>0</v>
      </c>
      <c r="AR996" s="10"/>
    </row>
    <row r="997" spans="1:44" x14ac:dyDescent="0.35">
      <c r="A997" s="171"/>
      <c r="B997" s="228">
        <v>0.33333299999999999</v>
      </c>
      <c r="C997" s="78">
        <v>7.4285714285714279</v>
      </c>
      <c r="D997" s="193">
        <v>0</v>
      </c>
      <c r="E997" s="101">
        <v>5.5714285714285712</v>
      </c>
      <c r="F997" s="101">
        <v>0.2857142857142857</v>
      </c>
      <c r="G997" s="101">
        <v>1.5714285714285714</v>
      </c>
      <c r="H997" s="101">
        <v>0</v>
      </c>
      <c r="I997" s="101">
        <v>0</v>
      </c>
      <c r="J997" s="101">
        <v>0</v>
      </c>
      <c r="K997" s="101">
        <v>0</v>
      </c>
      <c r="L997" s="101">
        <v>0</v>
      </c>
      <c r="M997" s="101">
        <v>0</v>
      </c>
      <c r="N997" s="101">
        <v>0</v>
      </c>
      <c r="O997" s="239">
        <v>0</v>
      </c>
      <c r="P997" s="7"/>
      <c r="Q997" s="78">
        <v>5.7142857142857144</v>
      </c>
      <c r="R997" s="193">
        <v>0.14285714285714285</v>
      </c>
      <c r="S997" s="101">
        <v>4.5714285714285712</v>
      </c>
      <c r="T997" s="101">
        <v>0.2857142857142857</v>
      </c>
      <c r="U997" s="101">
        <v>0.5714285714285714</v>
      </c>
      <c r="V997" s="101">
        <v>0.14285714285714285</v>
      </c>
      <c r="W997" s="101">
        <v>0</v>
      </c>
      <c r="X997" s="101">
        <v>0</v>
      </c>
      <c r="Y997" s="101">
        <v>0</v>
      </c>
      <c r="Z997" s="101">
        <v>0</v>
      </c>
      <c r="AA997" s="101">
        <v>0</v>
      </c>
      <c r="AB997" s="101">
        <v>0</v>
      </c>
      <c r="AC997" s="239">
        <v>0</v>
      </c>
      <c r="AD997" s="7"/>
      <c r="AE997" s="78">
        <v>13.142857142857141</v>
      </c>
      <c r="AF997" s="193">
        <v>0.14285714285714285</v>
      </c>
      <c r="AG997" s="101">
        <v>10.142857142857142</v>
      </c>
      <c r="AH997" s="101">
        <v>0.5714285714285714</v>
      </c>
      <c r="AI997" s="101">
        <v>2.1428571428571428</v>
      </c>
      <c r="AJ997" s="101">
        <v>0.14285714285714285</v>
      </c>
      <c r="AK997" s="101">
        <v>0</v>
      </c>
      <c r="AL997" s="101">
        <v>0</v>
      </c>
      <c r="AM997" s="101">
        <v>0</v>
      </c>
      <c r="AN997" s="101">
        <v>0</v>
      </c>
      <c r="AO997" s="101">
        <v>0</v>
      </c>
      <c r="AP997" s="101">
        <v>0</v>
      </c>
      <c r="AQ997" s="239">
        <v>0</v>
      </c>
      <c r="AR997" s="10"/>
    </row>
    <row r="998" spans="1:44" x14ac:dyDescent="0.35">
      <c r="A998" s="171"/>
      <c r="B998" s="228">
        <v>0.34375</v>
      </c>
      <c r="C998" s="78">
        <v>3.8571428571428572</v>
      </c>
      <c r="D998" s="193">
        <v>0</v>
      </c>
      <c r="E998" s="101">
        <v>2.7142857142857144</v>
      </c>
      <c r="F998" s="101">
        <v>0</v>
      </c>
      <c r="G998" s="101">
        <v>1</v>
      </c>
      <c r="H998" s="101">
        <v>0</v>
      </c>
      <c r="I998" s="101">
        <v>0</v>
      </c>
      <c r="J998" s="101">
        <v>0</v>
      </c>
      <c r="K998" s="101">
        <v>0</v>
      </c>
      <c r="L998" s="101">
        <v>0.14285714285714285</v>
      </c>
      <c r="M998" s="101">
        <v>0</v>
      </c>
      <c r="N998" s="101">
        <v>0</v>
      </c>
      <c r="O998" s="239">
        <v>0</v>
      </c>
      <c r="P998" s="7"/>
      <c r="Q998" s="78">
        <v>3.8571428571428572</v>
      </c>
      <c r="R998" s="193">
        <v>0</v>
      </c>
      <c r="S998" s="101">
        <v>3.5714285714285716</v>
      </c>
      <c r="T998" s="101">
        <v>0</v>
      </c>
      <c r="U998" s="101">
        <v>0.14285714285714285</v>
      </c>
      <c r="V998" s="101">
        <v>0</v>
      </c>
      <c r="W998" s="101">
        <v>0</v>
      </c>
      <c r="X998" s="101">
        <v>0</v>
      </c>
      <c r="Y998" s="101">
        <v>0.14285714285714285</v>
      </c>
      <c r="Z998" s="101">
        <v>0</v>
      </c>
      <c r="AA998" s="101">
        <v>0</v>
      </c>
      <c r="AB998" s="101">
        <v>0</v>
      </c>
      <c r="AC998" s="239">
        <v>0</v>
      </c>
      <c r="AD998" s="7"/>
      <c r="AE998" s="78">
        <v>7.7142857142857153</v>
      </c>
      <c r="AF998" s="193">
        <v>0</v>
      </c>
      <c r="AG998" s="101">
        <v>6.2857142857142856</v>
      </c>
      <c r="AH998" s="101">
        <v>0</v>
      </c>
      <c r="AI998" s="101">
        <v>1.1428571428571428</v>
      </c>
      <c r="AJ998" s="101">
        <v>0</v>
      </c>
      <c r="AK998" s="101">
        <v>0</v>
      </c>
      <c r="AL998" s="101">
        <v>0</v>
      </c>
      <c r="AM998" s="101">
        <v>0.14285714285714285</v>
      </c>
      <c r="AN998" s="101">
        <v>0.14285714285714285</v>
      </c>
      <c r="AO998" s="101">
        <v>0</v>
      </c>
      <c r="AP998" s="101">
        <v>0</v>
      </c>
      <c r="AQ998" s="239">
        <v>0</v>
      </c>
      <c r="AR998" s="10"/>
    </row>
    <row r="999" spans="1:44" x14ac:dyDescent="0.35">
      <c r="A999" s="171"/>
      <c r="B999" s="228">
        <v>0.35416700000000001</v>
      </c>
      <c r="C999" s="78">
        <v>6.5714285714285721</v>
      </c>
      <c r="D999" s="193">
        <v>0.14285714285714285</v>
      </c>
      <c r="E999" s="101">
        <v>4.2857142857142856</v>
      </c>
      <c r="F999" s="101">
        <v>0.14285714285714285</v>
      </c>
      <c r="G999" s="101">
        <v>2</v>
      </c>
      <c r="H999" s="101">
        <v>0</v>
      </c>
      <c r="I999" s="101">
        <v>0</v>
      </c>
      <c r="J999" s="101">
        <v>0</v>
      </c>
      <c r="K999" s="101">
        <v>0</v>
      </c>
      <c r="L999" s="101">
        <v>0</v>
      </c>
      <c r="M999" s="101">
        <v>0</v>
      </c>
      <c r="N999" s="101">
        <v>0</v>
      </c>
      <c r="O999" s="239">
        <v>0</v>
      </c>
      <c r="P999" s="7"/>
      <c r="Q999" s="78">
        <v>10.142857142857142</v>
      </c>
      <c r="R999" s="193">
        <v>0.14285714285714285</v>
      </c>
      <c r="S999" s="101">
        <v>9.4285714285714288</v>
      </c>
      <c r="T999" s="101">
        <v>0</v>
      </c>
      <c r="U999" s="101">
        <v>0.42857142857142855</v>
      </c>
      <c r="V999" s="101">
        <v>0</v>
      </c>
      <c r="W999" s="101">
        <v>0.14285714285714285</v>
      </c>
      <c r="X999" s="101">
        <v>0</v>
      </c>
      <c r="Y999" s="101">
        <v>0</v>
      </c>
      <c r="Z999" s="101">
        <v>0</v>
      </c>
      <c r="AA999" s="101">
        <v>0</v>
      </c>
      <c r="AB999" s="101">
        <v>0</v>
      </c>
      <c r="AC999" s="239">
        <v>0</v>
      </c>
      <c r="AD999" s="7"/>
      <c r="AE999" s="78">
        <v>16.714285714285712</v>
      </c>
      <c r="AF999" s="193">
        <v>0.2857142857142857</v>
      </c>
      <c r="AG999" s="101">
        <v>13.714285714285714</v>
      </c>
      <c r="AH999" s="101">
        <v>0.14285714285714285</v>
      </c>
      <c r="AI999" s="101">
        <v>2.4285714285714284</v>
      </c>
      <c r="AJ999" s="101">
        <v>0</v>
      </c>
      <c r="AK999" s="101">
        <v>0.14285714285714285</v>
      </c>
      <c r="AL999" s="101">
        <v>0</v>
      </c>
      <c r="AM999" s="101">
        <v>0</v>
      </c>
      <c r="AN999" s="101">
        <v>0</v>
      </c>
      <c r="AO999" s="101">
        <v>0</v>
      </c>
      <c r="AP999" s="101">
        <v>0</v>
      </c>
      <c r="AQ999" s="239">
        <v>0</v>
      </c>
      <c r="AR999" s="10"/>
    </row>
    <row r="1000" spans="1:44" x14ac:dyDescent="0.35">
      <c r="A1000" s="171"/>
      <c r="B1000" s="228">
        <v>0.36458299999999999</v>
      </c>
      <c r="C1000" s="78">
        <v>8.2857142857142847</v>
      </c>
      <c r="D1000" s="193">
        <v>0</v>
      </c>
      <c r="E1000" s="101">
        <v>5.8571428571428568</v>
      </c>
      <c r="F1000" s="101">
        <v>0.2857142857142857</v>
      </c>
      <c r="G1000" s="101">
        <v>1.8571428571428572</v>
      </c>
      <c r="H1000" s="101">
        <v>0</v>
      </c>
      <c r="I1000" s="101">
        <v>0</v>
      </c>
      <c r="J1000" s="101">
        <v>0.14285714285714285</v>
      </c>
      <c r="K1000" s="101">
        <v>0.14285714285714285</v>
      </c>
      <c r="L1000" s="101">
        <v>0</v>
      </c>
      <c r="M1000" s="101">
        <v>0</v>
      </c>
      <c r="N1000" s="101">
        <v>0</v>
      </c>
      <c r="O1000" s="239">
        <v>0</v>
      </c>
      <c r="P1000" s="7"/>
      <c r="Q1000" s="78">
        <v>6.5714285714285712</v>
      </c>
      <c r="R1000" s="193">
        <v>0.2857142857142857</v>
      </c>
      <c r="S1000" s="101">
        <v>5.1428571428571432</v>
      </c>
      <c r="T1000" s="101">
        <v>0</v>
      </c>
      <c r="U1000" s="101">
        <v>0.5714285714285714</v>
      </c>
      <c r="V1000" s="101">
        <v>0</v>
      </c>
      <c r="W1000" s="101">
        <v>0.2857142857142857</v>
      </c>
      <c r="X1000" s="101">
        <v>0</v>
      </c>
      <c r="Y1000" s="101">
        <v>0</v>
      </c>
      <c r="Z1000" s="101">
        <v>0.2857142857142857</v>
      </c>
      <c r="AA1000" s="101">
        <v>0</v>
      </c>
      <c r="AB1000" s="101">
        <v>0</v>
      </c>
      <c r="AC1000" s="239">
        <v>0</v>
      </c>
      <c r="AD1000" s="7"/>
      <c r="AE1000" s="78">
        <v>14.857142857142859</v>
      </c>
      <c r="AF1000" s="193">
        <v>0.2857142857142857</v>
      </c>
      <c r="AG1000" s="101">
        <v>11</v>
      </c>
      <c r="AH1000" s="101">
        <v>0.2857142857142857</v>
      </c>
      <c r="AI1000" s="101">
        <v>2.4285714285714284</v>
      </c>
      <c r="AJ1000" s="101">
        <v>0</v>
      </c>
      <c r="AK1000" s="101">
        <v>0.2857142857142857</v>
      </c>
      <c r="AL1000" s="101">
        <v>0.14285714285714285</v>
      </c>
      <c r="AM1000" s="101">
        <v>0.14285714285714285</v>
      </c>
      <c r="AN1000" s="101">
        <v>0.2857142857142857</v>
      </c>
      <c r="AO1000" s="101">
        <v>0</v>
      </c>
      <c r="AP1000" s="101">
        <v>0</v>
      </c>
      <c r="AQ1000" s="239">
        <v>0</v>
      </c>
      <c r="AR1000" s="10"/>
    </row>
    <row r="1001" spans="1:44" x14ac:dyDescent="0.35">
      <c r="A1001" s="171"/>
      <c r="B1001" s="228">
        <v>0.375</v>
      </c>
      <c r="C1001" s="78">
        <v>4.7142857142857144</v>
      </c>
      <c r="D1001" s="193">
        <v>0.2857142857142857</v>
      </c>
      <c r="E1001" s="101">
        <v>3</v>
      </c>
      <c r="F1001" s="101">
        <v>0</v>
      </c>
      <c r="G1001" s="101">
        <v>1.2857142857142858</v>
      </c>
      <c r="H1001" s="101">
        <v>0.14285714285714285</v>
      </c>
      <c r="I1001" s="101">
        <v>0</v>
      </c>
      <c r="J1001" s="101">
        <v>0</v>
      </c>
      <c r="K1001" s="101">
        <v>0</v>
      </c>
      <c r="L1001" s="101">
        <v>0</v>
      </c>
      <c r="M1001" s="101">
        <v>0</v>
      </c>
      <c r="N1001" s="101">
        <v>0</v>
      </c>
      <c r="O1001" s="239">
        <v>0</v>
      </c>
      <c r="P1001" s="7"/>
      <c r="Q1001" s="78">
        <v>3.9999999999999996</v>
      </c>
      <c r="R1001" s="193">
        <v>0</v>
      </c>
      <c r="S1001" s="101">
        <v>3.2857142857142856</v>
      </c>
      <c r="T1001" s="101">
        <v>0.14285714285714285</v>
      </c>
      <c r="U1001" s="101">
        <v>0.42857142857142855</v>
      </c>
      <c r="V1001" s="101">
        <v>0</v>
      </c>
      <c r="W1001" s="101">
        <v>0.14285714285714285</v>
      </c>
      <c r="X1001" s="101">
        <v>0</v>
      </c>
      <c r="Y1001" s="101">
        <v>0</v>
      </c>
      <c r="Z1001" s="101">
        <v>0</v>
      </c>
      <c r="AA1001" s="101">
        <v>0</v>
      </c>
      <c r="AB1001" s="101">
        <v>0</v>
      </c>
      <c r="AC1001" s="239">
        <v>0</v>
      </c>
      <c r="AD1001" s="7"/>
      <c r="AE1001" s="78">
        <v>8.7142857142857135</v>
      </c>
      <c r="AF1001" s="193">
        <v>0.2857142857142857</v>
      </c>
      <c r="AG1001" s="101">
        <v>6.2857142857142856</v>
      </c>
      <c r="AH1001" s="101">
        <v>0.14285714285714285</v>
      </c>
      <c r="AI1001" s="101">
        <v>1.7142857142857142</v>
      </c>
      <c r="AJ1001" s="101">
        <v>0.14285714285714285</v>
      </c>
      <c r="AK1001" s="101">
        <v>0.14285714285714285</v>
      </c>
      <c r="AL1001" s="101">
        <v>0</v>
      </c>
      <c r="AM1001" s="101">
        <v>0</v>
      </c>
      <c r="AN1001" s="101">
        <v>0</v>
      </c>
      <c r="AO1001" s="101">
        <v>0</v>
      </c>
      <c r="AP1001" s="101">
        <v>0</v>
      </c>
      <c r="AQ1001" s="239">
        <v>0</v>
      </c>
      <c r="AR1001" s="10"/>
    </row>
    <row r="1002" spans="1:44" x14ac:dyDescent="0.35">
      <c r="A1002" s="171"/>
      <c r="B1002" s="228">
        <v>0.38541700000000001</v>
      </c>
      <c r="C1002" s="78">
        <v>4.7142857142857144</v>
      </c>
      <c r="D1002" s="193">
        <v>0</v>
      </c>
      <c r="E1002" s="101">
        <v>3.1428571428571428</v>
      </c>
      <c r="F1002" s="101">
        <v>0.42857142857142855</v>
      </c>
      <c r="G1002" s="101">
        <v>0.8571428571428571</v>
      </c>
      <c r="H1002" s="101">
        <v>0.14285714285714285</v>
      </c>
      <c r="I1002" s="101">
        <v>0</v>
      </c>
      <c r="J1002" s="101">
        <v>0</v>
      </c>
      <c r="K1002" s="101">
        <v>0.14285714285714285</v>
      </c>
      <c r="L1002" s="101">
        <v>0</v>
      </c>
      <c r="M1002" s="101">
        <v>0</v>
      </c>
      <c r="N1002" s="101">
        <v>0</v>
      </c>
      <c r="O1002" s="239">
        <v>0</v>
      </c>
      <c r="P1002" s="7"/>
      <c r="Q1002" s="78">
        <v>4.5714285714285721</v>
      </c>
      <c r="R1002" s="193">
        <v>0.14285714285714285</v>
      </c>
      <c r="S1002" s="101">
        <v>3.7142857142857144</v>
      </c>
      <c r="T1002" s="101">
        <v>0</v>
      </c>
      <c r="U1002" s="101">
        <v>0.42857142857142855</v>
      </c>
      <c r="V1002" s="101">
        <v>0.14285714285714285</v>
      </c>
      <c r="W1002" s="101">
        <v>0.14285714285714285</v>
      </c>
      <c r="X1002" s="101">
        <v>0</v>
      </c>
      <c r="Y1002" s="101">
        <v>0</v>
      </c>
      <c r="Z1002" s="101">
        <v>0</v>
      </c>
      <c r="AA1002" s="101">
        <v>0</v>
      </c>
      <c r="AB1002" s="101">
        <v>0</v>
      </c>
      <c r="AC1002" s="239">
        <v>0</v>
      </c>
      <c r="AD1002" s="7"/>
      <c r="AE1002" s="78">
        <v>9.2857142857142865</v>
      </c>
      <c r="AF1002" s="193">
        <v>0.14285714285714285</v>
      </c>
      <c r="AG1002" s="101">
        <v>6.8571428571428568</v>
      </c>
      <c r="AH1002" s="101">
        <v>0.42857142857142855</v>
      </c>
      <c r="AI1002" s="101">
        <v>1.2857142857142858</v>
      </c>
      <c r="AJ1002" s="101">
        <v>0.2857142857142857</v>
      </c>
      <c r="AK1002" s="101">
        <v>0.14285714285714285</v>
      </c>
      <c r="AL1002" s="101">
        <v>0</v>
      </c>
      <c r="AM1002" s="101">
        <v>0.14285714285714285</v>
      </c>
      <c r="AN1002" s="101">
        <v>0</v>
      </c>
      <c r="AO1002" s="101">
        <v>0</v>
      </c>
      <c r="AP1002" s="101">
        <v>0</v>
      </c>
      <c r="AQ1002" s="239">
        <v>0</v>
      </c>
      <c r="AR1002" s="10"/>
    </row>
    <row r="1003" spans="1:44" x14ac:dyDescent="0.35">
      <c r="A1003" s="171"/>
      <c r="B1003" s="228">
        <v>0.39583299999999999</v>
      </c>
      <c r="C1003" s="78">
        <v>7.1428571428571423</v>
      </c>
      <c r="D1003" s="193">
        <v>0.2857142857142857</v>
      </c>
      <c r="E1003" s="101">
        <v>5.5714285714285712</v>
      </c>
      <c r="F1003" s="101">
        <v>0.14285714285714285</v>
      </c>
      <c r="G1003" s="101">
        <v>1.1428571428571428</v>
      </c>
      <c r="H1003" s="101">
        <v>0</v>
      </c>
      <c r="I1003" s="101">
        <v>0</v>
      </c>
      <c r="J1003" s="101">
        <v>0</v>
      </c>
      <c r="K1003" s="101">
        <v>0</v>
      </c>
      <c r="L1003" s="101">
        <v>0</v>
      </c>
      <c r="M1003" s="101">
        <v>0</v>
      </c>
      <c r="N1003" s="101">
        <v>0</v>
      </c>
      <c r="O1003" s="239">
        <v>0</v>
      </c>
      <c r="P1003" s="7"/>
      <c r="Q1003" s="78">
        <v>6</v>
      </c>
      <c r="R1003" s="193">
        <v>0.2857142857142857</v>
      </c>
      <c r="S1003" s="101">
        <v>5</v>
      </c>
      <c r="T1003" s="101">
        <v>0</v>
      </c>
      <c r="U1003" s="101">
        <v>0.5714285714285714</v>
      </c>
      <c r="V1003" s="101">
        <v>0.14285714285714285</v>
      </c>
      <c r="W1003" s="101">
        <v>0</v>
      </c>
      <c r="X1003" s="101">
        <v>0</v>
      </c>
      <c r="Y1003" s="101">
        <v>0</v>
      </c>
      <c r="Z1003" s="101">
        <v>0</v>
      </c>
      <c r="AA1003" s="101">
        <v>0</v>
      </c>
      <c r="AB1003" s="101">
        <v>0</v>
      </c>
      <c r="AC1003" s="239">
        <v>0</v>
      </c>
      <c r="AD1003" s="7"/>
      <c r="AE1003" s="78">
        <v>13.142857142857141</v>
      </c>
      <c r="AF1003" s="193">
        <v>0.5714285714285714</v>
      </c>
      <c r="AG1003" s="101">
        <v>10.571428571428571</v>
      </c>
      <c r="AH1003" s="101">
        <v>0.14285714285714285</v>
      </c>
      <c r="AI1003" s="101">
        <v>1.7142857142857142</v>
      </c>
      <c r="AJ1003" s="101">
        <v>0.14285714285714285</v>
      </c>
      <c r="AK1003" s="101">
        <v>0</v>
      </c>
      <c r="AL1003" s="101">
        <v>0</v>
      </c>
      <c r="AM1003" s="101">
        <v>0</v>
      </c>
      <c r="AN1003" s="101">
        <v>0</v>
      </c>
      <c r="AO1003" s="101">
        <v>0</v>
      </c>
      <c r="AP1003" s="101">
        <v>0</v>
      </c>
      <c r="AQ1003" s="239">
        <v>0</v>
      </c>
      <c r="AR1003" s="10"/>
    </row>
    <row r="1004" spans="1:44" x14ac:dyDescent="0.35">
      <c r="A1004" s="171"/>
      <c r="B1004" s="228">
        <v>0.40625</v>
      </c>
      <c r="C1004" s="78">
        <v>4.8571428571428577</v>
      </c>
      <c r="D1004" s="193">
        <v>0.2857142857142857</v>
      </c>
      <c r="E1004" s="101">
        <v>3.8571428571428572</v>
      </c>
      <c r="F1004" s="101">
        <v>0</v>
      </c>
      <c r="G1004" s="101">
        <v>0.5714285714285714</v>
      </c>
      <c r="H1004" s="101">
        <v>0.14285714285714285</v>
      </c>
      <c r="I1004" s="101">
        <v>0</v>
      </c>
      <c r="J1004" s="101">
        <v>0</v>
      </c>
      <c r="K1004" s="101">
        <v>0</v>
      </c>
      <c r="L1004" s="101">
        <v>0</v>
      </c>
      <c r="M1004" s="101">
        <v>0</v>
      </c>
      <c r="N1004" s="101">
        <v>0</v>
      </c>
      <c r="O1004" s="239">
        <v>0</v>
      </c>
      <c r="P1004" s="7"/>
      <c r="Q1004" s="78">
        <v>5.5714285714285721</v>
      </c>
      <c r="R1004" s="193">
        <v>0</v>
      </c>
      <c r="S1004" s="101">
        <v>4.7142857142857144</v>
      </c>
      <c r="T1004" s="101">
        <v>0.2857142857142857</v>
      </c>
      <c r="U1004" s="101">
        <v>0.42857142857142855</v>
      </c>
      <c r="V1004" s="101">
        <v>0</v>
      </c>
      <c r="W1004" s="101">
        <v>0</v>
      </c>
      <c r="X1004" s="101">
        <v>0</v>
      </c>
      <c r="Y1004" s="101">
        <v>0</v>
      </c>
      <c r="Z1004" s="101">
        <v>0</v>
      </c>
      <c r="AA1004" s="101">
        <v>0.14285714285714285</v>
      </c>
      <c r="AB1004" s="101">
        <v>0</v>
      </c>
      <c r="AC1004" s="239">
        <v>0</v>
      </c>
      <c r="AD1004" s="7"/>
      <c r="AE1004" s="78">
        <v>10.428571428571429</v>
      </c>
      <c r="AF1004" s="193">
        <v>0.2857142857142857</v>
      </c>
      <c r="AG1004" s="101">
        <v>8.5714285714285712</v>
      </c>
      <c r="AH1004" s="101">
        <v>0.2857142857142857</v>
      </c>
      <c r="AI1004" s="101">
        <v>1</v>
      </c>
      <c r="AJ1004" s="101">
        <v>0.14285714285714285</v>
      </c>
      <c r="AK1004" s="101">
        <v>0</v>
      </c>
      <c r="AL1004" s="101">
        <v>0</v>
      </c>
      <c r="AM1004" s="101">
        <v>0</v>
      </c>
      <c r="AN1004" s="101">
        <v>0</v>
      </c>
      <c r="AO1004" s="101">
        <v>0.14285714285714285</v>
      </c>
      <c r="AP1004" s="101">
        <v>0</v>
      </c>
      <c r="AQ1004" s="239">
        <v>0</v>
      </c>
      <c r="AR1004" s="10"/>
    </row>
    <row r="1005" spans="1:44" x14ac:dyDescent="0.35">
      <c r="A1005" s="171"/>
      <c r="B1005" s="228">
        <v>0.41666700000000001</v>
      </c>
      <c r="C1005" s="78">
        <v>6</v>
      </c>
      <c r="D1005" s="193">
        <v>0.2857142857142857</v>
      </c>
      <c r="E1005" s="101">
        <v>4.7142857142857144</v>
      </c>
      <c r="F1005" s="101">
        <v>0.14285714285714285</v>
      </c>
      <c r="G1005" s="101">
        <v>0.8571428571428571</v>
      </c>
      <c r="H1005" s="101">
        <v>0</v>
      </c>
      <c r="I1005" s="101">
        <v>0</v>
      </c>
      <c r="J1005" s="101">
        <v>0</v>
      </c>
      <c r="K1005" s="101">
        <v>0</v>
      </c>
      <c r="L1005" s="101">
        <v>0</v>
      </c>
      <c r="M1005" s="101">
        <v>0</v>
      </c>
      <c r="N1005" s="101">
        <v>0</v>
      </c>
      <c r="O1005" s="239">
        <v>0</v>
      </c>
      <c r="P1005" s="7"/>
      <c r="Q1005" s="78">
        <v>5.1428571428571432</v>
      </c>
      <c r="R1005" s="193">
        <v>0</v>
      </c>
      <c r="S1005" s="101">
        <v>5</v>
      </c>
      <c r="T1005" s="101">
        <v>0.14285714285714285</v>
      </c>
      <c r="U1005" s="101">
        <v>0</v>
      </c>
      <c r="V1005" s="101">
        <v>0</v>
      </c>
      <c r="W1005" s="101">
        <v>0</v>
      </c>
      <c r="X1005" s="101">
        <v>0</v>
      </c>
      <c r="Y1005" s="101">
        <v>0</v>
      </c>
      <c r="Z1005" s="101">
        <v>0</v>
      </c>
      <c r="AA1005" s="101">
        <v>0</v>
      </c>
      <c r="AB1005" s="101">
        <v>0</v>
      </c>
      <c r="AC1005" s="239">
        <v>0</v>
      </c>
      <c r="AD1005" s="7"/>
      <c r="AE1005" s="78">
        <v>11.142857142857144</v>
      </c>
      <c r="AF1005" s="193">
        <v>0.2857142857142857</v>
      </c>
      <c r="AG1005" s="101">
        <v>9.7142857142857135</v>
      </c>
      <c r="AH1005" s="101">
        <v>0.2857142857142857</v>
      </c>
      <c r="AI1005" s="101">
        <v>0.8571428571428571</v>
      </c>
      <c r="AJ1005" s="101">
        <v>0</v>
      </c>
      <c r="AK1005" s="101">
        <v>0</v>
      </c>
      <c r="AL1005" s="101">
        <v>0</v>
      </c>
      <c r="AM1005" s="101">
        <v>0</v>
      </c>
      <c r="AN1005" s="101">
        <v>0</v>
      </c>
      <c r="AO1005" s="101">
        <v>0</v>
      </c>
      <c r="AP1005" s="101">
        <v>0</v>
      </c>
      <c r="AQ1005" s="239">
        <v>0</v>
      </c>
      <c r="AR1005" s="10"/>
    </row>
    <row r="1006" spans="1:44" x14ac:dyDescent="0.35">
      <c r="A1006" s="171"/>
      <c r="B1006" s="228">
        <v>0.42708299999999999</v>
      </c>
      <c r="C1006" s="78">
        <v>5.7142857142857135</v>
      </c>
      <c r="D1006" s="193">
        <v>0</v>
      </c>
      <c r="E1006" s="101">
        <v>4.5714285714285712</v>
      </c>
      <c r="F1006" s="101">
        <v>0</v>
      </c>
      <c r="G1006" s="101">
        <v>1.1428571428571428</v>
      </c>
      <c r="H1006" s="101">
        <v>0</v>
      </c>
      <c r="I1006" s="101">
        <v>0</v>
      </c>
      <c r="J1006" s="101">
        <v>0</v>
      </c>
      <c r="K1006" s="101">
        <v>0</v>
      </c>
      <c r="L1006" s="101">
        <v>0</v>
      </c>
      <c r="M1006" s="101">
        <v>0</v>
      </c>
      <c r="N1006" s="101">
        <v>0</v>
      </c>
      <c r="O1006" s="239">
        <v>0</v>
      </c>
      <c r="P1006" s="7"/>
      <c r="Q1006" s="78">
        <v>6.8571428571428568</v>
      </c>
      <c r="R1006" s="193">
        <v>0.14285714285714285</v>
      </c>
      <c r="S1006" s="101">
        <v>5.8571428571428568</v>
      </c>
      <c r="T1006" s="101">
        <v>0</v>
      </c>
      <c r="U1006" s="101">
        <v>0.8571428571428571</v>
      </c>
      <c r="V1006" s="101">
        <v>0</v>
      </c>
      <c r="W1006" s="101">
        <v>0</v>
      </c>
      <c r="X1006" s="101">
        <v>0</v>
      </c>
      <c r="Y1006" s="101">
        <v>0</v>
      </c>
      <c r="Z1006" s="101">
        <v>0</v>
      </c>
      <c r="AA1006" s="101">
        <v>0</v>
      </c>
      <c r="AB1006" s="101">
        <v>0</v>
      </c>
      <c r="AC1006" s="239">
        <v>0</v>
      </c>
      <c r="AD1006" s="7"/>
      <c r="AE1006" s="78">
        <v>12.571428571428571</v>
      </c>
      <c r="AF1006" s="193">
        <v>0.14285714285714285</v>
      </c>
      <c r="AG1006" s="101">
        <v>10.428571428571429</v>
      </c>
      <c r="AH1006" s="101">
        <v>0</v>
      </c>
      <c r="AI1006" s="101">
        <v>2</v>
      </c>
      <c r="AJ1006" s="101">
        <v>0</v>
      </c>
      <c r="AK1006" s="101">
        <v>0</v>
      </c>
      <c r="AL1006" s="101">
        <v>0</v>
      </c>
      <c r="AM1006" s="101">
        <v>0</v>
      </c>
      <c r="AN1006" s="101">
        <v>0</v>
      </c>
      <c r="AO1006" s="101">
        <v>0</v>
      </c>
      <c r="AP1006" s="101">
        <v>0</v>
      </c>
      <c r="AQ1006" s="239">
        <v>0</v>
      </c>
      <c r="AR1006" s="10"/>
    </row>
    <row r="1007" spans="1:44" x14ac:dyDescent="0.35">
      <c r="A1007" s="171"/>
      <c r="B1007" s="228">
        <v>0.4375</v>
      </c>
      <c r="C1007" s="78">
        <v>5.5714285714285712</v>
      </c>
      <c r="D1007" s="193">
        <v>0</v>
      </c>
      <c r="E1007" s="101">
        <v>4.8571428571428568</v>
      </c>
      <c r="F1007" s="101">
        <v>0</v>
      </c>
      <c r="G1007" s="101">
        <v>0.7142857142857143</v>
      </c>
      <c r="H1007" s="101">
        <v>0</v>
      </c>
      <c r="I1007" s="101">
        <v>0</v>
      </c>
      <c r="J1007" s="101">
        <v>0</v>
      </c>
      <c r="K1007" s="101">
        <v>0</v>
      </c>
      <c r="L1007" s="101">
        <v>0</v>
      </c>
      <c r="M1007" s="101">
        <v>0</v>
      </c>
      <c r="N1007" s="101">
        <v>0</v>
      </c>
      <c r="O1007" s="239">
        <v>0</v>
      </c>
      <c r="P1007" s="7"/>
      <c r="Q1007" s="78">
        <v>5</v>
      </c>
      <c r="R1007" s="193">
        <v>0</v>
      </c>
      <c r="S1007" s="101">
        <v>4.2857142857142856</v>
      </c>
      <c r="T1007" s="101">
        <v>0.14285714285714285</v>
      </c>
      <c r="U1007" s="101">
        <v>0.5714285714285714</v>
      </c>
      <c r="V1007" s="101">
        <v>0</v>
      </c>
      <c r="W1007" s="101">
        <v>0</v>
      </c>
      <c r="X1007" s="101">
        <v>0</v>
      </c>
      <c r="Y1007" s="101">
        <v>0</v>
      </c>
      <c r="Z1007" s="101">
        <v>0</v>
      </c>
      <c r="AA1007" s="101">
        <v>0</v>
      </c>
      <c r="AB1007" s="101">
        <v>0</v>
      </c>
      <c r="AC1007" s="239">
        <v>0</v>
      </c>
      <c r="AD1007" s="7"/>
      <c r="AE1007" s="78">
        <v>10.571428571428571</v>
      </c>
      <c r="AF1007" s="193">
        <v>0</v>
      </c>
      <c r="AG1007" s="101">
        <v>9.1428571428571423</v>
      </c>
      <c r="AH1007" s="101">
        <v>0.14285714285714285</v>
      </c>
      <c r="AI1007" s="101">
        <v>1.2857142857142858</v>
      </c>
      <c r="AJ1007" s="101">
        <v>0</v>
      </c>
      <c r="AK1007" s="101">
        <v>0</v>
      </c>
      <c r="AL1007" s="101">
        <v>0</v>
      </c>
      <c r="AM1007" s="101">
        <v>0</v>
      </c>
      <c r="AN1007" s="101">
        <v>0</v>
      </c>
      <c r="AO1007" s="101">
        <v>0</v>
      </c>
      <c r="AP1007" s="101">
        <v>0</v>
      </c>
      <c r="AQ1007" s="239">
        <v>0</v>
      </c>
      <c r="AR1007" s="10"/>
    </row>
    <row r="1008" spans="1:44" x14ac:dyDescent="0.35">
      <c r="A1008" s="171"/>
      <c r="B1008" s="228">
        <v>0.44791700000000001</v>
      </c>
      <c r="C1008" s="78">
        <v>7.5714285714285712</v>
      </c>
      <c r="D1008" s="193">
        <v>0.2857142857142857</v>
      </c>
      <c r="E1008" s="101">
        <v>5</v>
      </c>
      <c r="F1008" s="101">
        <v>0.2857142857142857</v>
      </c>
      <c r="G1008" s="101">
        <v>1.5714285714285714</v>
      </c>
      <c r="H1008" s="101">
        <v>0</v>
      </c>
      <c r="I1008" s="101">
        <v>0.2857142857142857</v>
      </c>
      <c r="J1008" s="101">
        <v>0</v>
      </c>
      <c r="K1008" s="101">
        <v>0.14285714285714285</v>
      </c>
      <c r="L1008" s="101">
        <v>0</v>
      </c>
      <c r="M1008" s="101">
        <v>0</v>
      </c>
      <c r="N1008" s="101">
        <v>0</v>
      </c>
      <c r="O1008" s="239">
        <v>0</v>
      </c>
      <c r="P1008" s="7"/>
      <c r="Q1008" s="78">
        <v>6.7142857142857144</v>
      </c>
      <c r="R1008" s="193">
        <v>0.2857142857142857</v>
      </c>
      <c r="S1008" s="101">
        <v>5.2857142857142856</v>
      </c>
      <c r="T1008" s="101">
        <v>0.14285714285714285</v>
      </c>
      <c r="U1008" s="101">
        <v>1</v>
      </c>
      <c r="V1008" s="101">
        <v>0</v>
      </c>
      <c r="W1008" s="101">
        <v>0</v>
      </c>
      <c r="X1008" s="101">
        <v>0</v>
      </c>
      <c r="Y1008" s="101">
        <v>0</v>
      </c>
      <c r="Z1008" s="101">
        <v>0</v>
      </c>
      <c r="AA1008" s="101">
        <v>0</v>
      </c>
      <c r="AB1008" s="101">
        <v>0</v>
      </c>
      <c r="AC1008" s="239">
        <v>0</v>
      </c>
      <c r="AD1008" s="7"/>
      <c r="AE1008" s="78">
        <v>14.285714285714286</v>
      </c>
      <c r="AF1008" s="193">
        <v>0.5714285714285714</v>
      </c>
      <c r="AG1008" s="101">
        <v>10.285714285714286</v>
      </c>
      <c r="AH1008" s="101">
        <v>0.42857142857142855</v>
      </c>
      <c r="AI1008" s="101">
        <v>2.5714285714285716</v>
      </c>
      <c r="AJ1008" s="101">
        <v>0</v>
      </c>
      <c r="AK1008" s="101">
        <v>0.2857142857142857</v>
      </c>
      <c r="AL1008" s="101">
        <v>0</v>
      </c>
      <c r="AM1008" s="101">
        <v>0.14285714285714285</v>
      </c>
      <c r="AN1008" s="101">
        <v>0</v>
      </c>
      <c r="AO1008" s="101">
        <v>0</v>
      </c>
      <c r="AP1008" s="101">
        <v>0</v>
      </c>
      <c r="AQ1008" s="239">
        <v>0</v>
      </c>
      <c r="AR1008" s="10"/>
    </row>
    <row r="1009" spans="1:44" x14ac:dyDescent="0.35">
      <c r="A1009" s="171"/>
      <c r="B1009" s="228">
        <v>0.45833299999999999</v>
      </c>
      <c r="C1009" s="78">
        <v>5.2857142857142865</v>
      </c>
      <c r="D1009" s="193">
        <v>0</v>
      </c>
      <c r="E1009" s="101">
        <v>3.7142857142857144</v>
      </c>
      <c r="F1009" s="101">
        <v>0</v>
      </c>
      <c r="G1009" s="101">
        <v>1.2857142857142858</v>
      </c>
      <c r="H1009" s="101">
        <v>0</v>
      </c>
      <c r="I1009" s="101">
        <v>0.14285714285714285</v>
      </c>
      <c r="J1009" s="101">
        <v>0</v>
      </c>
      <c r="K1009" s="101">
        <v>0.14285714285714285</v>
      </c>
      <c r="L1009" s="101">
        <v>0</v>
      </c>
      <c r="M1009" s="101">
        <v>0</v>
      </c>
      <c r="N1009" s="101">
        <v>0</v>
      </c>
      <c r="O1009" s="239">
        <v>0</v>
      </c>
      <c r="P1009" s="7"/>
      <c r="Q1009" s="78">
        <v>5.8571428571428577</v>
      </c>
      <c r="R1009" s="193">
        <v>0.2857142857142857</v>
      </c>
      <c r="S1009" s="101">
        <v>4.4285714285714288</v>
      </c>
      <c r="T1009" s="101">
        <v>0</v>
      </c>
      <c r="U1009" s="101">
        <v>1.1428571428571428</v>
      </c>
      <c r="V1009" s="101">
        <v>0</v>
      </c>
      <c r="W1009" s="101">
        <v>0</v>
      </c>
      <c r="X1009" s="101">
        <v>0</v>
      </c>
      <c r="Y1009" s="101">
        <v>0</v>
      </c>
      <c r="Z1009" s="101">
        <v>0</v>
      </c>
      <c r="AA1009" s="101">
        <v>0</v>
      </c>
      <c r="AB1009" s="101">
        <v>0</v>
      </c>
      <c r="AC1009" s="239">
        <v>0</v>
      </c>
      <c r="AD1009" s="7"/>
      <c r="AE1009" s="78">
        <v>11.142857142857142</v>
      </c>
      <c r="AF1009" s="193">
        <v>0.2857142857142857</v>
      </c>
      <c r="AG1009" s="101">
        <v>8.1428571428571423</v>
      </c>
      <c r="AH1009" s="101">
        <v>0</v>
      </c>
      <c r="AI1009" s="101">
        <v>2.4285714285714284</v>
      </c>
      <c r="AJ1009" s="101">
        <v>0</v>
      </c>
      <c r="AK1009" s="101">
        <v>0.14285714285714285</v>
      </c>
      <c r="AL1009" s="101">
        <v>0</v>
      </c>
      <c r="AM1009" s="101">
        <v>0.14285714285714285</v>
      </c>
      <c r="AN1009" s="101">
        <v>0</v>
      </c>
      <c r="AO1009" s="101">
        <v>0</v>
      </c>
      <c r="AP1009" s="101">
        <v>0</v>
      </c>
      <c r="AQ1009" s="239">
        <v>0</v>
      </c>
      <c r="AR1009" s="10"/>
    </row>
    <row r="1010" spans="1:44" x14ac:dyDescent="0.35">
      <c r="A1010" s="171"/>
      <c r="B1010" s="228">
        <v>0.46875</v>
      </c>
      <c r="C1010" s="78">
        <v>4.4285714285714279</v>
      </c>
      <c r="D1010" s="193">
        <v>0.14285714285714285</v>
      </c>
      <c r="E1010" s="101">
        <v>3.4285714285714284</v>
      </c>
      <c r="F1010" s="101">
        <v>0</v>
      </c>
      <c r="G1010" s="101">
        <v>0.8571428571428571</v>
      </c>
      <c r="H1010" s="101">
        <v>0</v>
      </c>
      <c r="I1010" s="101">
        <v>0</v>
      </c>
      <c r="J1010" s="101">
        <v>0</v>
      </c>
      <c r="K1010" s="101">
        <v>0</v>
      </c>
      <c r="L1010" s="101">
        <v>0</v>
      </c>
      <c r="M1010" s="101">
        <v>0</v>
      </c>
      <c r="N1010" s="101">
        <v>0</v>
      </c>
      <c r="O1010" s="239">
        <v>0</v>
      </c>
      <c r="P1010" s="7"/>
      <c r="Q1010" s="78">
        <v>5.5714285714285712</v>
      </c>
      <c r="R1010" s="193">
        <v>0</v>
      </c>
      <c r="S1010" s="101">
        <v>4.2857142857142856</v>
      </c>
      <c r="T1010" s="101">
        <v>0.2857142857142857</v>
      </c>
      <c r="U1010" s="101">
        <v>0.8571428571428571</v>
      </c>
      <c r="V1010" s="101">
        <v>0</v>
      </c>
      <c r="W1010" s="101">
        <v>0.14285714285714285</v>
      </c>
      <c r="X1010" s="101">
        <v>0</v>
      </c>
      <c r="Y1010" s="101">
        <v>0</v>
      </c>
      <c r="Z1010" s="101">
        <v>0</v>
      </c>
      <c r="AA1010" s="101">
        <v>0</v>
      </c>
      <c r="AB1010" s="101">
        <v>0</v>
      </c>
      <c r="AC1010" s="239">
        <v>0</v>
      </c>
      <c r="AD1010" s="7"/>
      <c r="AE1010" s="78">
        <v>10</v>
      </c>
      <c r="AF1010" s="193">
        <v>0.14285714285714285</v>
      </c>
      <c r="AG1010" s="101">
        <v>7.7142857142857144</v>
      </c>
      <c r="AH1010" s="101">
        <v>0.2857142857142857</v>
      </c>
      <c r="AI1010" s="101">
        <v>1.7142857142857142</v>
      </c>
      <c r="AJ1010" s="101">
        <v>0</v>
      </c>
      <c r="AK1010" s="101">
        <v>0.14285714285714285</v>
      </c>
      <c r="AL1010" s="101">
        <v>0</v>
      </c>
      <c r="AM1010" s="101">
        <v>0</v>
      </c>
      <c r="AN1010" s="101">
        <v>0</v>
      </c>
      <c r="AO1010" s="101">
        <v>0</v>
      </c>
      <c r="AP1010" s="101">
        <v>0</v>
      </c>
      <c r="AQ1010" s="239">
        <v>0</v>
      </c>
      <c r="AR1010" s="10"/>
    </row>
    <row r="1011" spans="1:44" x14ac:dyDescent="0.35">
      <c r="A1011" s="171"/>
      <c r="B1011" s="228">
        <v>0.47916700000000001</v>
      </c>
      <c r="C1011" s="78">
        <v>6.1428571428571441</v>
      </c>
      <c r="D1011" s="193">
        <v>0.14285714285714285</v>
      </c>
      <c r="E1011" s="101">
        <v>3.5714285714285716</v>
      </c>
      <c r="F1011" s="101">
        <v>0</v>
      </c>
      <c r="G1011" s="101">
        <v>2</v>
      </c>
      <c r="H1011" s="101">
        <v>0.14285714285714285</v>
      </c>
      <c r="I1011" s="101">
        <v>0.14285714285714285</v>
      </c>
      <c r="J1011" s="101">
        <v>0</v>
      </c>
      <c r="K1011" s="101">
        <v>0</v>
      </c>
      <c r="L1011" s="101">
        <v>0.14285714285714285</v>
      </c>
      <c r="M1011" s="101">
        <v>0</v>
      </c>
      <c r="N1011" s="101">
        <v>0</v>
      </c>
      <c r="O1011" s="239">
        <v>0</v>
      </c>
      <c r="P1011" s="7"/>
      <c r="Q1011" s="78">
        <v>5.4285714285714288</v>
      </c>
      <c r="R1011" s="193">
        <v>0.14285714285714285</v>
      </c>
      <c r="S1011" s="101">
        <v>4.8571428571428568</v>
      </c>
      <c r="T1011" s="101">
        <v>0</v>
      </c>
      <c r="U1011" s="101">
        <v>0.42857142857142855</v>
      </c>
      <c r="V1011" s="101">
        <v>0</v>
      </c>
      <c r="W1011" s="101">
        <v>0</v>
      </c>
      <c r="X1011" s="101">
        <v>0</v>
      </c>
      <c r="Y1011" s="101">
        <v>0</v>
      </c>
      <c r="Z1011" s="101">
        <v>0</v>
      </c>
      <c r="AA1011" s="101">
        <v>0</v>
      </c>
      <c r="AB1011" s="101">
        <v>0</v>
      </c>
      <c r="AC1011" s="239">
        <v>0</v>
      </c>
      <c r="AD1011" s="7"/>
      <c r="AE1011" s="78">
        <v>11.571428571428571</v>
      </c>
      <c r="AF1011" s="193">
        <v>0.2857142857142857</v>
      </c>
      <c r="AG1011" s="101">
        <v>8.4285714285714288</v>
      </c>
      <c r="AH1011" s="101">
        <v>0</v>
      </c>
      <c r="AI1011" s="101">
        <v>2.4285714285714284</v>
      </c>
      <c r="AJ1011" s="101">
        <v>0.14285714285714285</v>
      </c>
      <c r="AK1011" s="101">
        <v>0.14285714285714285</v>
      </c>
      <c r="AL1011" s="101">
        <v>0</v>
      </c>
      <c r="AM1011" s="101">
        <v>0</v>
      </c>
      <c r="AN1011" s="101">
        <v>0.14285714285714285</v>
      </c>
      <c r="AO1011" s="101">
        <v>0</v>
      </c>
      <c r="AP1011" s="101">
        <v>0</v>
      </c>
      <c r="AQ1011" s="239">
        <v>0</v>
      </c>
      <c r="AR1011" s="10"/>
    </row>
    <row r="1012" spans="1:44" x14ac:dyDescent="0.35">
      <c r="A1012" s="171"/>
      <c r="B1012" s="228">
        <v>0.48958299999999999</v>
      </c>
      <c r="C1012" s="78">
        <v>6.4285714285714288</v>
      </c>
      <c r="D1012" s="193">
        <v>0.42857142857142855</v>
      </c>
      <c r="E1012" s="101">
        <v>4.8571428571428568</v>
      </c>
      <c r="F1012" s="101">
        <v>0.14285714285714285</v>
      </c>
      <c r="G1012" s="101">
        <v>0.8571428571428571</v>
      </c>
      <c r="H1012" s="101">
        <v>0.14285714285714285</v>
      </c>
      <c r="I1012" s="101">
        <v>0</v>
      </c>
      <c r="J1012" s="101">
        <v>0</v>
      </c>
      <c r="K1012" s="101">
        <v>0</v>
      </c>
      <c r="L1012" s="101">
        <v>0</v>
      </c>
      <c r="M1012" s="101">
        <v>0</v>
      </c>
      <c r="N1012" s="101">
        <v>0</v>
      </c>
      <c r="O1012" s="239">
        <v>0</v>
      </c>
      <c r="P1012" s="7"/>
      <c r="Q1012" s="78">
        <v>6.1428571428571432</v>
      </c>
      <c r="R1012" s="193">
        <v>0.14285714285714285</v>
      </c>
      <c r="S1012" s="101">
        <v>5</v>
      </c>
      <c r="T1012" s="101">
        <v>0</v>
      </c>
      <c r="U1012" s="101">
        <v>0.8571428571428571</v>
      </c>
      <c r="V1012" s="101">
        <v>0</v>
      </c>
      <c r="W1012" s="101">
        <v>0</v>
      </c>
      <c r="X1012" s="101">
        <v>0</v>
      </c>
      <c r="Y1012" s="101">
        <v>0.14285714285714285</v>
      </c>
      <c r="Z1012" s="101">
        <v>0</v>
      </c>
      <c r="AA1012" s="101">
        <v>0</v>
      </c>
      <c r="AB1012" s="101">
        <v>0</v>
      </c>
      <c r="AC1012" s="239">
        <v>0</v>
      </c>
      <c r="AD1012" s="7"/>
      <c r="AE1012" s="78">
        <v>12.571428571428569</v>
      </c>
      <c r="AF1012" s="193">
        <v>0.5714285714285714</v>
      </c>
      <c r="AG1012" s="101">
        <v>9.8571428571428577</v>
      </c>
      <c r="AH1012" s="101">
        <v>0.14285714285714285</v>
      </c>
      <c r="AI1012" s="101">
        <v>1.7142857142857142</v>
      </c>
      <c r="AJ1012" s="101">
        <v>0.14285714285714285</v>
      </c>
      <c r="AK1012" s="101">
        <v>0</v>
      </c>
      <c r="AL1012" s="101">
        <v>0</v>
      </c>
      <c r="AM1012" s="101">
        <v>0.14285714285714285</v>
      </c>
      <c r="AN1012" s="101">
        <v>0</v>
      </c>
      <c r="AO1012" s="101">
        <v>0</v>
      </c>
      <c r="AP1012" s="101">
        <v>0</v>
      </c>
      <c r="AQ1012" s="239">
        <v>0</v>
      </c>
      <c r="AR1012" s="10"/>
    </row>
    <row r="1013" spans="1:44" x14ac:dyDescent="0.35">
      <c r="A1013" s="171"/>
      <c r="B1013" s="228">
        <v>0.5</v>
      </c>
      <c r="C1013" s="78">
        <v>8</v>
      </c>
      <c r="D1013" s="193">
        <v>0.14285714285714285</v>
      </c>
      <c r="E1013" s="101">
        <v>6.4285714285714288</v>
      </c>
      <c r="F1013" s="101">
        <v>0</v>
      </c>
      <c r="G1013" s="101">
        <v>1.4285714285714286</v>
      </c>
      <c r="H1013" s="101">
        <v>0</v>
      </c>
      <c r="I1013" s="101">
        <v>0</v>
      </c>
      <c r="J1013" s="101">
        <v>0</v>
      </c>
      <c r="K1013" s="101">
        <v>0</v>
      </c>
      <c r="L1013" s="101">
        <v>0</v>
      </c>
      <c r="M1013" s="101">
        <v>0</v>
      </c>
      <c r="N1013" s="101">
        <v>0</v>
      </c>
      <c r="O1013" s="239">
        <v>0</v>
      </c>
      <c r="P1013" s="7"/>
      <c r="Q1013" s="78">
        <v>8.7142857142857135</v>
      </c>
      <c r="R1013" s="193">
        <v>0.14285714285714285</v>
      </c>
      <c r="S1013" s="101">
        <v>7.2857142857142856</v>
      </c>
      <c r="T1013" s="101">
        <v>0.2857142857142857</v>
      </c>
      <c r="U1013" s="101">
        <v>0.7142857142857143</v>
      </c>
      <c r="V1013" s="101">
        <v>0.14285714285714285</v>
      </c>
      <c r="W1013" s="101">
        <v>0.14285714285714285</v>
      </c>
      <c r="X1013" s="101">
        <v>0</v>
      </c>
      <c r="Y1013" s="101">
        <v>0</v>
      </c>
      <c r="Z1013" s="101">
        <v>0</v>
      </c>
      <c r="AA1013" s="101">
        <v>0</v>
      </c>
      <c r="AB1013" s="101">
        <v>0</v>
      </c>
      <c r="AC1013" s="239">
        <v>0</v>
      </c>
      <c r="AD1013" s="7"/>
      <c r="AE1013" s="78">
        <v>16.714285714285715</v>
      </c>
      <c r="AF1013" s="193">
        <v>0.2857142857142857</v>
      </c>
      <c r="AG1013" s="101">
        <v>13.714285714285714</v>
      </c>
      <c r="AH1013" s="101">
        <v>0.2857142857142857</v>
      </c>
      <c r="AI1013" s="101">
        <v>2.1428571428571428</v>
      </c>
      <c r="AJ1013" s="101">
        <v>0.14285714285714285</v>
      </c>
      <c r="AK1013" s="101">
        <v>0.14285714285714285</v>
      </c>
      <c r="AL1013" s="101">
        <v>0</v>
      </c>
      <c r="AM1013" s="101">
        <v>0</v>
      </c>
      <c r="AN1013" s="101">
        <v>0</v>
      </c>
      <c r="AO1013" s="101">
        <v>0</v>
      </c>
      <c r="AP1013" s="101">
        <v>0</v>
      </c>
      <c r="AQ1013" s="239">
        <v>0</v>
      </c>
      <c r="AR1013" s="10"/>
    </row>
    <row r="1014" spans="1:44" x14ac:dyDescent="0.35">
      <c r="A1014" s="171"/>
      <c r="B1014" s="228">
        <v>0.51041700000000001</v>
      </c>
      <c r="C1014" s="78">
        <v>5.2857142857142865</v>
      </c>
      <c r="D1014" s="193">
        <v>0</v>
      </c>
      <c r="E1014" s="101">
        <v>4.1428571428571432</v>
      </c>
      <c r="F1014" s="101">
        <v>0</v>
      </c>
      <c r="G1014" s="101">
        <v>1.1428571428571428</v>
      </c>
      <c r="H1014" s="101">
        <v>0</v>
      </c>
      <c r="I1014" s="101">
        <v>0</v>
      </c>
      <c r="J1014" s="101">
        <v>0</v>
      </c>
      <c r="K1014" s="101">
        <v>0</v>
      </c>
      <c r="L1014" s="101">
        <v>0</v>
      </c>
      <c r="M1014" s="101">
        <v>0</v>
      </c>
      <c r="N1014" s="101">
        <v>0</v>
      </c>
      <c r="O1014" s="239">
        <v>0</v>
      </c>
      <c r="P1014" s="7"/>
      <c r="Q1014" s="78">
        <v>3.5714285714285712</v>
      </c>
      <c r="R1014" s="193">
        <v>0</v>
      </c>
      <c r="S1014" s="101">
        <v>3</v>
      </c>
      <c r="T1014" s="101">
        <v>0</v>
      </c>
      <c r="U1014" s="101">
        <v>0.42857142857142855</v>
      </c>
      <c r="V1014" s="101">
        <v>0</v>
      </c>
      <c r="W1014" s="101">
        <v>0</v>
      </c>
      <c r="X1014" s="101">
        <v>0</v>
      </c>
      <c r="Y1014" s="101">
        <v>0.14285714285714285</v>
      </c>
      <c r="Z1014" s="101">
        <v>0</v>
      </c>
      <c r="AA1014" s="101">
        <v>0</v>
      </c>
      <c r="AB1014" s="101">
        <v>0</v>
      </c>
      <c r="AC1014" s="239">
        <v>0</v>
      </c>
      <c r="AD1014" s="7"/>
      <c r="AE1014" s="78">
        <v>8.8571428571428577</v>
      </c>
      <c r="AF1014" s="193">
        <v>0</v>
      </c>
      <c r="AG1014" s="101">
        <v>7.1428571428571432</v>
      </c>
      <c r="AH1014" s="101">
        <v>0</v>
      </c>
      <c r="AI1014" s="101">
        <v>1.5714285714285714</v>
      </c>
      <c r="AJ1014" s="101">
        <v>0</v>
      </c>
      <c r="AK1014" s="101">
        <v>0</v>
      </c>
      <c r="AL1014" s="101">
        <v>0</v>
      </c>
      <c r="AM1014" s="101">
        <v>0.14285714285714285</v>
      </c>
      <c r="AN1014" s="101">
        <v>0</v>
      </c>
      <c r="AO1014" s="101">
        <v>0</v>
      </c>
      <c r="AP1014" s="101">
        <v>0</v>
      </c>
      <c r="AQ1014" s="239">
        <v>0</v>
      </c>
      <c r="AR1014" s="10"/>
    </row>
    <row r="1015" spans="1:44" x14ac:dyDescent="0.35">
      <c r="A1015" s="171"/>
      <c r="B1015" s="228">
        <v>0.52083299999999999</v>
      </c>
      <c r="C1015" s="78">
        <v>5.5714285714285712</v>
      </c>
      <c r="D1015" s="193">
        <v>0.2857142857142857</v>
      </c>
      <c r="E1015" s="101">
        <v>4.4285714285714288</v>
      </c>
      <c r="F1015" s="101">
        <v>0</v>
      </c>
      <c r="G1015" s="101">
        <v>0.8571428571428571</v>
      </c>
      <c r="H1015" s="101">
        <v>0</v>
      </c>
      <c r="I1015" s="101">
        <v>0</v>
      </c>
      <c r="J1015" s="101">
        <v>0</v>
      </c>
      <c r="K1015" s="101">
        <v>0</v>
      </c>
      <c r="L1015" s="101">
        <v>0</v>
      </c>
      <c r="M1015" s="101">
        <v>0</v>
      </c>
      <c r="N1015" s="101">
        <v>0</v>
      </c>
      <c r="O1015" s="239">
        <v>0</v>
      </c>
      <c r="P1015" s="7"/>
      <c r="Q1015" s="78">
        <v>6.2857142857142856</v>
      </c>
      <c r="R1015" s="193">
        <v>0.14285714285714285</v>
      </c>
      <c r="S1015" s="101">
        <v>5.2857142857142856</v>
      </c>
      <c r="T1015" s="101">
        <v>0</v>
      </c>
      <c r="U1015" s="101">
        <v>0.8571428571428571</v>
      </c>
      <c r="V1015" s="101">
        <v>0</v>
      </c>
      <c r="W1015" s="101">
        <v>0</v>
      </c>
      <c r="X1015" s="101">
        <v>0</v>
      </c>
      <c r="Y1015" s="101">
        <v>0</v>
      </c>
      <c r="Z1015" s="101">
        <v>0</v>
      </c>
      <c r="AA1015" s="101">
        <v>0</v>
      </c>
      <c r="AB1015" s="101">
        <v>0</v>
      </c>
      <c r="AC1015" s="239">
        <v>0</v>
      </c>
      <c r="AD1015" s="7"/>
      <c r="AE1015" s="78">
        <v>11.857142857142856</v>
      </c>
      <c r="AF1015" s="193">
        <v>0.42857142857142855</v>
      </c>
      <c r="AG1015" s="101">
        <v>9.7142857142857135</v>
      </c>
      <c r="AH1015" s="101">
        <v>0</v>
      </c>
      <c r="AI1015" s="101">
        <v>1.7142857142857142</v>
      </c>
      <c r="AJ1015" s="101">
        <v>0</v>
      </c>
      <c r="AK1015" s="101">
        <v>0</v>
      </c>
      <c r="AL1015" s="101">
        <v>0</v>
      </c>
      <c r="AM1015" s="101">
        <v>0</v>
      </c>
      <c r="AN1015" s="101">
        <v>0</v>
      </c>
      <c r="AO1015" s="101">
        <v>0</v>
      </c>
      <c r="AP1015" s="101">
        <v>0</v>
      </c>
      <c r="AQ1015" s="239">
        <v>0</v>
      </c>
      <c r="AR1015" s="10"/>
    </row>
    <row r="1016" spans="1:44" x14ac:dyDescent="0.35">
      <c r="A1016" s="171"/>
      <c r="B1016" s="228">
        <v>0.53125</v>
      </c>
      <c r="C1016" s="78">
        <v>7.7142857142857153</v>
      </c>
      <c r="D1016" s="193">
        <v>0.2857142857142857</v>
      </c>
      <c r="E1016" s="101">
        <v>5</v>
      </c>
      <c r="F1016" s="101">
        <v>0</v>
      </c>
      <c r="G1016" s="101">
        <v>2.1428571428571428</v>
      </c>
      <c r="H1016" s="101">
        <v>0</v>
      </c>
      <c r="I1016" s="101">
        <v>0</v>
      </c>
      <c r="J1016" s="101">
        <v>0.14285714285714285</v>
      </c>
      <c r="K1016" s="101">
        <v>0.14285714285714285</v>
      </c>
      <c r="L1016" s="101">
        <v>0</v>
      </c>
      <c r="M1016" s="101">
        <v>0</v>
      </c>
      <c r="N1016" s="101">
        <v>0</v>
      </c>
      <c r="O1016" s="239">
        <v>0</v>
      </c>
      <c r="P1016" s="7"/>
      <c r="Q1016" s="78">
        <v>7.2857142857142856</v>
      </c>
      <c r="R1016" s="193">
        <v>0</v>
      </c>
      <c r="S1016" s="101">
        <v>6.2857142857142856</v>
      </c>
      <c r="T1016" s="101">
        <v>0</v>
      </c>
      <c r="U1016" s="101">
        <v>0.8571428571428571</v>
      </c>
      <c r="V1016" s="101">
        <v>0</v>
      </c>
      <c r="W1016" s="101">
        <v>0.14285714285714285</v>
      </c>
      <c r="X1016" s="101">
        <v>0</v>
      </c>
      <c r="Y1016" s="101">
        <v>0</v>
      </c>
      <c r="Z1016" s="101">
        <v>0</v>
      </c>
      <c r="AA1016" s="101">
        <v>0</v>
      </c>
      <c r="AB1016" s="101">
        <v>0</v>
      </c>
      <c r="AC1016" s="239">
        <v>0</v>
      </c>
      <c r="AD1016" s="7"/>
      <c r="AE1016" s="78">
        <v>15</v>
      </c>
      <c r="AF1016" s="193">
        <v>0.2857142857142857</v>
      </c>
      <c r="AG1016" s="101">
        <v>11.285714285714286</v>
      </c>
      <c r="AH1016" s="101">
        <v>0</v>
      </c>
      <c r="AI1016" s="101">
        <v>3</v>
      </c>
      <c r="AJ1016" s="101">
        <v>0</v>
      </c>
      <c r="AK1016" s="101">
        <v>0.14285714285714285</v>
      </c>
      <c r="AL1016" s="101">
        <v>0.14285714285714285</v>
      </c>
      <c r="AM1016" s="101">
        <v>0.14285714285714285</v>
      </c>
      <c r="AN1016" s="101">
        <v>0</v>
      </c>
      <c r="AO1016" s="101">
        <v>0</v>
      </c>
      <c r="AP1016" s="101">
        <v>0</v>
      </c>
      <c r="AQ1016" s="239">
        <v>0</v>
      </c>
      <c r="AR1016" s="10"/>
    </row>
    <row r="1017" spans="1:44" x14ac:dyDescent="0.35">
      <c r="A1017" s="171"/>
      <c r="B1017" s="228">
        <v>0.54166700000000001</v>
      </c>
      <c r="C1017" s="78">
        <v>6.1428571428571432</v>
      </c>
      <c r="D1017" s="193">
        <v>0</v>
      </c>
      <c r="E1017" s="101">
        <v>4.7142857142857144</v>
      </c>
      <c r="F1017" s="101">
        <v>0.14285714285714285</v>
      </c>
      <c r="G1017" s="101">
        <v>1.1428571428571428</v>
      </c>
      <c r="H1017" s="101">
        <v>0</v>
      </c>
      <c r="I1017" s="101">
        <v>0.14285714285714285</v>
      </c>
      <c r="J1017" s="101">
        <v>0</v>
      </c>
      <c r="K1017" s="101">
        <v>0</v>
      </c>
      <c r="L1017" s="101">
        <v>0</v>
      </c>
      <c r="M1017" s="101">
        <v>0</v>
      </c>
      <c r="N1017" s="101">
        <v>0</v>
      </c>
      <c r="O1017" s="239">
        <v>0</v>
      </c>
      <c r="P1017" s="7"/>
      <c r="Q1017" s="78">
        <v>6</v>
      </c>
      <c r="R1017" s="193">
        <v>0.14285714285714285</v>
      </c>
      <c r="S1017" s="101">
        <v>5</v>
      </c>
      <c r="T1017" s="101">
        <v>0</v>
      </c>
      <c r="U1017" s="101">
        <v>0.8571428571428571</v>
      </c>
      <c r="V1017" s="101">
        <v>0</v>
      </c>
      <c r="W1017" s="101">
        <v>0</v>
      </c>
      <c r="X1017" s="101">
        <v>0</v>
      </c>
      <c r="Y1017" s="101">
        <v>0</v>
      </c>
      <c r="Z1017" s="101">
        <v>0</v>
      </c>
      <c r="AA1017" s="101">
        <v>0</v>
      </c>
      <c r="AB1017" s="101">
        <v>0</v>
      </c>
      <c r="AC1017" s="239">
        <v>0</v>
      </c>
      <c r="AD1017" s="7"/>
      <c r="AE1017" s="78">
        <v>12.142857142857141</v>
      </c>
      <c r="AF1017" s="193">
        <v>0.14285714285714285</v>
      </c>
      <c r="AG1017" s="101">
        <v>9.7142857142857135</v>
      </c>
      <c r="AH1017" s="101">
        <v>0.14285714285714285</v>
      </c>
      <c r="AI1017" s="101">
        <v>2</v>
      </c>
      <c r="AJ1017" s="101">
        <v>0</v>
      </c>
      <c r="AK1017" s="101">
        <v>0.14285714285714285</v>
      </c>
      <c r="AL1017" s="101">
        <v>0</v>
      </c>
      <c r="AM1017" s="101">
        <v>0</v>
      </c>
      <c r="AN1017" s="101">
        <v>0</v>
      </c>
      <c r="AO1017" s="101">
        <v>0</v>
      </c>
      <c r="AP1017" s="101">
        <v>0</v>
      </c>
      <c r="AQ1017" s="239">
        <v>0</v>
      </c>
      <c r="AR1017" s="10"/>
    </row>
    <row r="1018" spans="1:44" x14ac:dyDescent="0.35">
      <c r="A1018" s="171"/>
      <c r="B1018" s="228">
        <v>0.55208299999999999</v>
      </c>
      <c r="C1018" s="78">
        <v>6.1428571428571423</v>
      </c>
      <c r="D1018" s="193">
        <v>0</v>
      </c>
      <c r="E1018" s="101">
        <v>4.5714285714285712</v>
      </c>
      <c r="F1018" s="101">
        <v>0</v>
      </c>
      <c r="G1018" s="101">
        <v>1.1428571428571428</v>
      </c>
      <c r="H1018" s="101">
        <v>0</v>
      </c>
      <c r="I1018" s="101">
        <v>0</v>
      </c>
      <c r="J1018" s="101">
        <v>0</v>
      </c>
      <c r="K1018" s="101">
        <v>0.42857142857142855</v>
      </c>
      <c r="L1018" s="101">
        <v>0</v>
      </c>
      <c r="M1018" s="101">
        <v>0</v>
      </c>
      <c r="N1018" s="101">
        <v>0</v>
      </c>
      <c r="O1018" s="239">
        <v>0</v>
      </c>
      <c r="P1018" s="7"/>
      <c r="Q1018" s="78">
        <v>5.571428571428573</v>
      </c>
      <c r="R1018" s="193">
        <v>0.14285714285714285</v>
      </c>
      <c r="S1018" s="101">
        <v>4.4285714285714288</v>
      </c>
      <c r="T1018" s="101">
        <v>0.14285714285714285</v>
      </c>
      <c r="U1018" s="101">
        <v>0.5714285714285714</v>
      </c>
      <c r="V1018" s="101">
        <v>0</v>
      </c>
      <c r="W1018" s="101">
        <v>0</v>
      </c>
      <c r="X1018" s="101">
        <v>0.14285714285714285</v>
      </c>
      <c r="Y1018" s="101">
        <v>0</v>
      </c>
      <c r="Z1018" s="101">
        <v>0.14285714285714285</v>
      </c>
      <c r="AA1018" s="101">
        <v>0</v>
      </c>
      <c r="AB1018" s="101">
        <v>0</v>
      </c>
      <c r="AC1018" s="239">
        <v>0</v>
      </c>
      <c r="AD1018" s="7"/>
      <c r="AE1018" s="78">
        <v>11.714285714285712</v>
      </c>
      <c r="AF1018" s="193">
        <v>0.14285714285714285</v>
      </c>
      <c r="AG1018" s="101">
        <v>9</v>
      </c>
      <c r="AH1018" s="101">
        <v>0.14285714285714285</v>
      </c>
      <c r="AI1018" s="101">
        <v>1.7142857142857142</v>
      </c>
      <c r="AJ1018" s="101">
        <v>0</v>
      </c>
      <c r="AK1018" s="101">
        <v>0</v>
      </c>
      <c r="AL1018" s="101">
        <v>0.14285714285714285</v>
      </c>
      <c r="AM1018" s="101">
        <v>0.42857142857142855</v>
      </c>
      <c r="AN1018" s="101">
        <v>0.14285714285714285</v>
      </c>
      <c r="AO1018" s="101">
        <v>0</v>
      </c>
      <c r="AP1018" s="101">
        <v>0</v>
      </c>
      <c r="AQ1018" s="239">
        <v>0</v>
      </c>
      <c r="AR1018" s="10"/>
    </row>
    <row r="1019" spans="1:44" x14ac:dyDescent="0.35">
      <c r="A1019" s="171"/>
      <c r="B1019" s="228">
        <v>0.5625</v>
      </c>
      <c r="C1019" s="78">
        <v>5.5714285714285712</v>
      </c>
      <c r="D1019" s="193">
        <v>0.5714285714285714</v>
      </c>
      <c r="E1019" s="101">
        <v>3.2857142857142856</v>
      </c>
      <c r="F1019" s="101">
        <v>0.14285714285714285</v>
      </c>
      <c r="G1019" s="101">
        <v>1.5714285714285714</v>
      </c>
      <c r="H1019" s="101">
        <v>0</v>
      </c>
      <c r="I1019" s="101">
        <v>0</v>
      </c>
      <c r="J1019" s="101">
        <v>0</v>
      </c>
      <c r="K1019" s="101">
        <v>0</v>
      </c>
      <c r="L1019" s="101">
        <v>0</v>
      </c>
      <c r="M1019" s="101">
        <v>0</v>
      </c>
      <c r="N1019" s="101">
        <v>0</v>
      </c>
      <c r="O1019" s="239">
        <v>0</v>
      </c>
      <c r="P1019" s="7"/>
      <c r="Q1019" s="78">
        <v>3.8571428571428568</v>
      </c>
      <c r="R1019" s="193">
        <v>0.2857142857142857</v>
      </c>
      <c r="S1019" s="101">
        <v>3.2857142857142856</v>
      </c>
      <c r="T1019" s="101">
        <v>0.14285714285714285</v>
      </c>
      <c r="U1019" s="101">
        <v>0.14285714285714285</v>
      </c>
      <c r="V1019" s="101">
        <v>0</v>
      </c>
      <c r="W1019" s="101">
        <v>0</v>
      </c>
      <c r="X1019" s="101">
        <v>0</v>
      </c>
      <c r="Y1019" s="101">
        <v>0</v>
      </c>
      <c r="Z1019" s="101">
        <v>0</v>
      </c>
      <c r="AA1019" s="101">
        <v>0</v>
      </c>
      <c r="AB1019" s="101">
        <v>0</v>
      </c>
      <c r="AC1019" s="239">
        <v>0</v>
      </c>
      <c r="AD1019" s="7"/>
      <c r="AE1019" s="78">
        <v>9.428571428571427</v>
      </c>
      <c r="AF1019" s="193">
        <v>0.8571428571428571</v>
      </c>
      <c r="AG1019" s="101">
        <v>6.5714285714285712</v>
      </c>
      <c r="AH1019" s="101">
        <v>0.2857142857142857</v>
      </c>
      <c r="AI1019" s="101">
        <v>1.7142857142857142</v>
      </c>
      <c r="AJ1019" s="101">
        <v>0</v>
      </c>
      <c r="AK1019" s="101">
        <v>0</v>
      </c>
      <c r="AL1019" s="101">
        <v>0</v>
      </c>
      <c r="AM1019" s="101">
        <v>0</v>
      </c>
      <c r="AN1019" s="101">
        <v>0</v>
      </c>
      <c r="AO1019" s="101">
        <v>0</v>
      </c>
      <c r="AP1019" s="101">
        <v>0</v>
      </c>
      <c r="AQ1019" s="239">
        <v>0</v>
      </c>
      <c r="AR1019" s="10"/>
    </row>
    <row r="1020" spans="1:44" x14ac:dyDescent="0.35">
      <c r="A1020" s="171"/>
      <c r="B1020" s="228">
        <v>0.57291700000000001</v>
      </c>
      <c r="C1020" s="78">
        <v>5.7142857142857153</v>
      </c>
      <c r="D1020" s="193">
        <v>0.14285714285714285</v>
      </c>
      <c r="E1020" s="101">
        <v>4.1428571428571432</v>
      </c>
      <c r="F1020" s="101">
        <v>0.14285714285714285</v>
      </c>
      <c r="G1020" s="101">
        <v>1.2857142857142858</v>
      </c>
      <c r="H1020" s="101">
        <v>0</v>
      </c>
      <c r="I1020" s="101">
        <v>0</v>
      </c>
      <c r="J1020" s="101">
        <v>0</v>
      </c>
      <c r="K1020" s="101">
        <v>0</v>
      </c>
      <c r="L1020" s="101">
        <v>0</v>
      </c>
      <c r="M1020" s="101">
        <v>0</v>
      </c>
      <c r="N1020" s="101">
        <v>0</v>
      </c>
      <c r="O1020" s="239">
        <v>0</v>
      </c>
      <c r="P1020" s="7"/>
      <c r="Q1020" s="78">
        <v>5</v>
      </c>
      <c r="R1020" s="193">
        <v>0.2857142857142857</v>
      </c>
      <c r="S1020" s="101">
        <v>4</v>
      </c>
      <c r="T1020" s="101">
        <v>0.2857142857142857</v>
      </c>
      <c r="U1020" s="101">
        <v>0.42857142857142855</v>
      </c>
      <c r="V1020" s="101">
        <v>0</v>
      </c>
      <c r="W1020" s="101">
        <v>0</v>
      </c>
      <c r="X1020" s="101">
        <v>0</v>
      </c>
      <c r="Y1020" s="101">
        <v>0</v>
      </c>
      <c r="Z1020" s="101">
        <v>0</v>
      </c>
      <c r="AA1020" s="101">
        <v>0</v>
      </c>
      <c r="AB1020" s="101">
        <v>0</v>
      </c>
      <c r="AC1020" s="239">
        <v>0</v>
      </c>
      <c r="AD1020" s="7"/>
      <c r="AE1020" s="78">
        <v>10.714285714285714</v>
      </c>
      <c r="AF1020" s="193">
        <v>0.42857142857142855</v>
      </c>
      <c r="AG1020" s="101">
        <v>8.1428571428571423</v>
      </c>
      <c r="AH1020" s="101">
        <v>0.42857142857142855</v>
      </c>
      <c r="AI1020" s="101">
        <v>1.7142857142857142</v>
      </c>
      <c r="AJ1020" s="101">
        <v>0</v>
      </c>
      <c r="AK1020" s="101">
        <v>0</v>
      </c>
      <c r="AL1020" s="101">
        <v>0</v>
      </c>
      <c r="AM1020" s="101">
        <v>0</v>
      </c>
      <c r="AN1020" s="101">
        <v>0</v>
      </c>
      <c r="AO1020" s="101">
        <v>0</v>
      </c>
      <c r="AP1020" s="101">
        <v>0</v>
      </c>
      <c r="AQ1020" s="239">
        <v>0</v>
      </c>
      <c r="AR1020" s="10"/>
    </row>
    <row r="1021" spans="1:44" x14ac:dyDescent="0.35">
      <c r="A1021" s="171"/>
      <c r="B1021" s="228">
        <v>0.58333299999999999</v>
      </c>
      <c r="C1021" s="78">
        <v>7.5714285714285712</v>
      </c>
      <c r="D1021" s="193">
        <v>0.5714285714285714</v>
      </c>
      <c r="E1021" s="101">
        <v>5.2857142857142856</v>
      </c>
      <c r="F1021" s="101">
        <v>0</v>
      </c>
      <c r="G1021" s="101">
        <v>1.7142857142857142</v>
      </c>
      <c r="H1021" s="101">
        <v>0</v>
      </c>
      <c r="I1021" s="101">
        <v>0</v>
      </c>
      <c r="J1021" s="101">
        <v>0</v>
      </c>
      <c r="K1021" s="101">
        <v>0</v>
      </c>
      <c r="L1021" s="101">
        <v>0</v>
      </c>
      <c r="M1021" s="101">
        <v>0</v>
      </c>
      <c r="N1021" s="101">
        <v>0</v>
      </c>
      <c r="O1021" s="239">
        <v>0</v>
      </c>
      <c r="P1021" s="7"/>
      <c r="Q1021" s="78">
        <v>6.8571428571428577</v>
      </c>
      <c r="R1021" s="193">
        <v>0.42857142857142855</v>
      </c>
      <c r="S1021" s="101">
        <v>5</v>
      </c>
      <c r="T1021" s="101">
        <v>0.14285714285714285</v>
      </c>
      <c r="U1021" s="101">
        <v>1.2857142857142858</v>
      </c>
      <c r="V1021" s="101">
        <v>0</v>
      </c>
      <c r="W1021" s="101">
        <v>0</v>
      </c>
      <c r="X1021" s="101">
        <v>0</v>
      </c>
      <c r="Y1021" s="101">
        <v>0</v>
      </c>
      <c r="Z1021" s="101">
        <v>0</v>
      </c>
      <c r="AA1021" s="101">
        <v>0</v>
      </c>
      <c r="AB1021" s="101">
        <v>0</v>
      </c>
      <c r="AC1021" s="239">
        <v>0</v>
      </c>
      <c r="AD1021" s="7"/>
      <c r="AE1021" s="78">
        <v>14.428571428571429</v>
      </c>
      <c r="AF1021" s="193">
        <v>1</v>
      </c>
      <c r="AG1021" s="101">
        <v>10.285714285714286</v>
      </c>
      <c r="AH1021" s="101">
        <v>0.14285714285714285</v>
      </c>
      <c r="AI1021" s="101">
        <v>3</v>
      </c>
      <c r="AJ1021" s="101">
        <v>0</v>
      </c>
      <c r="AK1021" s="101">
        <v>0</v>
      </c>
      <c r="AL1021" s="101">
        <v>0</v>
      </c>
      <c r="AM1021" s="101">
        <v>0</v>
      </c>
      <c r="AN1021" s="101">
        <v>0</v>
      </c>
      <c r="AO1021" s="101">
        <v>0</v>
      </c>
      <c r="AP1021" s="101">
        <v>0</v>
      </c>
      <c r="AQ1021" s="239">
        <v>0</v>
      </c>
      <c r="AR1021" s="10"/>
    </row>
    <row r="1022" spans="1:44" x14ac:dyDescent="0.35">
      <c r="A1022" s="171"/>
      <c r="B1022" s="228">
        <v>0.59375</v>
      </c>
      <c r="C1022" s="78">
        <v>6.2857142857142865</v>
      </c>
      <c r="D1022" s="193">
        <v>0.2857142857142857</v>
      </c>
      <c r="E1022" s="101">
        <v>4.4285714285714288</v>
      </c>
      <c r="F1022" s="101">
        <v>0</v>
      </c>
      <c r="G1022" s="101">
        <v>1.4285714285714286</v>
      </c>
      <c r="H1022" s="101">
        <v>0</v>
      </c>
      <c r="I1022" s="101">
        <v>0</v>
      </c>
      <c r="J1022" s="101">
        <v>0</v>
      </c>
      <c r="K1022" s="101">
        <v>0.14285714285714285</v>
      </c>
      <c r="L1022" s="101">
        <v>0</v>
      </c>
      <c r="M1022" s="101">
        <v>0</v>
      </c>
      <c r="N1022" s="101">
        <v>0</v>
      </c>
      <c r="O1022" s="239">
        <v>0</v>
      </c>
      <c r="P1022" s="7"/>
      <c r="Q1022" s="78">
        <v>5.8571428571428577</v>
      </c>
      <c r="R1022" s="193">
        <v>0.2857142857142857</v>
      </c>
      <c r="S1022" s="101">
        <v>5</v>
      </c>
      <c r="T1022" s="101">
        <v>0.2857142857142857</v>
      </c>
      <c r="U1022" s="101">
        <v>0.14285714285714285</v>
      </c>
      <c r="V1022" s="101">
        <v>0</v>
      </c>
      <c r="W1022" s="101">
        <v>0</v>
      </c>
      <c r="X1022" s="101">
        <v>0</v>
      </c>
      <c r="Y1022" s="101">
        <v>0</v>
      </c>
      <c r="Z1022" s="101">
        <v>0.14285714285714285</v>
      </c>
      <c r="AA1022" s="101">
        <v>0</v>
      </c>
      <c r="AB1022" s="101">
        <v>0</v>
      </c>
      <c r="AC1022" s="239">
        <v>0</v>
      </c>
      <c r="AD1022" s="7"/>
      <c r="AE1022" s="78">
        <v>12.142857142857142</v>
      </c>
      <c r="AF1022" s="193">
        <v>0.5714285714285714</v>
      </c>
      <c r="AG1022" s="101">
        <v>9.4285714285714288</v>
      </c>
      <c r="AH1022" s="101">
        <v>0.2857142857142857</v>
      </c>
      <c r="AI1022" s="101">
        <v>1.5714285714285714</v>
      </c>
      <c r="AJ1022" s="101">
        <v>0</v>
      </c>
      <c r="AK1022" s="101">
        <v>0</v>
      </c>
      <c r="AL1022" s="101">
        <v>0</v>
      </c>
      <c r="AM1022" s="101">
        <v>0.14285714285714285</v>
      </c>
      <c r="AN1022" s="101">
        <v>0.14285714285714285</v>
      </c>
      <c r="AO1022" s="101">
        <v>0</v>
      </c>
      <c r="AP1022" s="101">
        <v>0</v>
      </c>
      <c r="AQ1022" s="239">
        <v>0</v>
      </c>
      <c r="AR1022" s="10"/>
    </row>
    <row r="1023" spans="1:44" x14ac:dyDescent="0.35">
      <c r="A1023" s="171"/>
      <c r="B1023" s="228">
        <v>0.60416700000000001</v>
      </c>
      <c r="C1023" s="78">
        <v>4.7142857142857144</v>
      </c>
      <c r="D1023" s="193">
        <v>0.14285714285714285</v>
      </c>
      <c r="E1023" s="101">
        <v>3.7142857142857144</v>
      </c>
      <c r="F1023" s="101">
        <v>0</v>
      </c>
      <c r="G1023" s="101">
        <v>0.7142857142857143</v>
      </c>
      <c r="H1023" s="101">
        <v>0</v>
      </c>
      <c r="I1023" s="101">
        <v>0.14285714285714285</v>
      </c>
      <c r="J1023" s="101">
        <v>0</v>
      </c>
      <c r="K1023" s="101">
        <v>0</v>
      </c>
      <c r="L1023" s="101">
        <v>0</v>
      </c>
      <c r="M1023" s="101">
        <v>0</v>
      </c>
      <c r="N1023" s="101">
        <v>0</v>
      </c>
      <c r="O1023" s="239">
        <v>0</v>
      </c>
      <c r="P1023" s="7"/>
      <c r="Q1023" s="78">
        <v>3.8571428571428568</v>
      </c>
      <c r="R1023" s="193">
        <v>0</v>
      </c>
      <c r="S1023" s="101">
        <v>3.2857142857142856</v>
      </c>
      <c r="T1023" s="101">
        <v>0.14285714285714285</v>
      </c>
      <c r="U1023" s="101">
        <v>0.42857142857142855</v>
      </c>
      <c r="V1023" s="101">
        <v>0</v>
      </c>
      <c r="W1023" s="101">
        <v>0</v>
      </c>
      <c r="X1023" s="101">
        <v>0</v>
      </c>
      <c r="Y1023" s="101">
        <v>0</v>
      </c>
      <c r="Z1023" s="101">
        <v>0</v>
      </c>
      <c r="AA1023" s="101">
        <v>0</v>
      </c>
      <c r="AB1023" s="101">
        <v>0</v>
      </c>
      <c r="AC1023" s="239">
        <v>0</v>
      </c>
      <c r="AD1023" s="7"/>
      <c r="AE1023" s="78">
        <v>8.5714285714285712</v>
      </c>
      <c r="AF1023" s="193">
        <v>0.14285714285714285</v>
      </c>
      <c r="AG1023" s="101">
        <v>7</v>
      </c>
      <c r="AH1023" s="101">
        <v>0.14285714285714285</v>
      </c>
      <c r="AI1023" s="101">
        <v>1.1428571428571428</v>
      </c>
      <c r="AJ1023" s="101">
        <v>0</v>
      </c>
      <c r="AK1023" s="101">
        <v>0.14285714285714285</v>
      </c>
      <c r="AL1023" s="101">
        <v>0</v>
      </c>
      <c r="AM1023" s="101">
        <v>0</v>
      </c>
      <c r="AN1023" s="101">
        <v>0</v>
      </c>
      <c r="AO1023" s="101">
        <v>0</v>
      </c>
      <c r="AP1023" s="101">
        <v>0</v>
      </c>
      <c r="AQ1023" s="239">
        <v>0</v>
      </c>
      <c r="AR1023" s="10"/>
    </row>
    <row r="1024" spans="1:44" x14ac:dyDescent="0.35">
      <c r="A1024" s="171"/>
      <c r="B1024" s="228">
        <v>0.61458299999999999</v>
      </c>
      <c r="C1024" s="78">
        <v>5.7142857142857144</v>
      </c>
      <c r="D1024" s="193">
        <v>0.2857142857142857</v>
      </c>
      <c r="E1024" s="101">
        <v>3.7142857142857144</v>
      </c>
      <c r="F1024" s="101">
        <v>0.14285714285714285</v>
      </c>
      <c r="G1024" s="101">
        <v>1.5714285714285714</v>
      </c>
      <c r="H1024" s="101">
        <v>0</v>
      </c>
      <c r="I1024" s="101">
        <v>0</v>
      </c>
      <c r="J1024" s="101">
        <v>0</v>
      </c>
      <c r="K1024" s="101">
        <v>0</v>
      </c>
      <c r="L1024" s="101">
        <v>0</v>
      </c>
      <c r="M1024" s="101">
        <v>0</v>
      </c>
      <c r="N1024" s="101">
        <v>0</v>
      </c>
      <c r="O1024" s="239">
        <v>0</v>
      </c>
      <c r="P1024" s="7"/>
      <c r="Q1024" s="78">
        <v>5.5714285714285712</v>
      </c>
      <c r="R1024" s="193">
        <v>0.2857142857142857</v>
      </c>
      <c r="S1024" s="101">
        <v>4.5714285714285712</v>
      </c>
      <c r="T1024" s="101">
        <v>0</v>
      </c>
      <c r="U1024" s="101">
        <v>0.7142857142857143</v>
      </c>
      <c r="V1024" s="101">
        <v>0</v>
      </c>
      <c r="W1024" s="101">
        <v>0</v>
      </c>
      <c r="X1024" s="101">
        <v>0</v>
      </c>
      <c r="Y1024" s="101">
        <v>0</v>
      </c>
      <c r="Z1024" s="101">
        <v>0</v>
      </c>
      <c r="AA1024" s="101">
        <v>0</v>
      </c>
      <c r="AB1024" s="101">
        <v>0</v>
      </c>
      <c r="AC1024" s="239">
        <v>0</v>
      </c>
      <c r="AD1024" s="7"/>
      <c r="AE1024" s="78">
        <v>11.285714285714285</v>
      </c>
      <c r="AF1024" s="193">
        <v>0.5714285714285714</v>
      </c>
      <c r="AG1024" s="101">
        <v>8.2857142857142865</v>
      </c>
      <c r="AH1024" s="101">
        <v>0.14285714285714285</v>
      </c>
      <c r="AI1024" s="101">
        <v>2.2857142857142856</v>
      </c>
      <c r="AJ1024" s="101">
        <v>0</v>
      </c>
      <c r="AK1024" s="101">
        <v>0</v>
      </c>
      <c r="AL1024" s="101">
        <v>0</v>
      </c>
      <c r="AM1024" s="101">
        <v>0</v>
      </c>
      <c r="AN1024" s="101">
        <v>0</v>
      </c>
      <c r="AO1024" s="101">
        <v>0</v>
      </c>
      <c r="AP1024" s="101">
        <v>0</v>
      </c>
      <c r="AQ1024" s="239">
        <v>0</v>
      </c>
      <c r="AR1024" s="10"/>
    </row>
    <row r="1025" spans="1:44" x14ac:dyDescent="0.35">
      <c r="A1025" s="171"/>
      <c r="B1025" s="228">
        <v>0.625</v>
      </c>
      <c r="C1025" s="78">
        <v>5.2857142857142874</v>
      </c>
      <c r="D1025" s="193">
        <v>0.14285714285714285</v>
      </c>
      <c r="E1025" s="101">
        <v>3.5714285714285716</v>
      </c>
      <c r="F1025" s="101">
        <v>0.14285714285714285</v>
      </c>
      <c r="G1025" s="101">
        <v>1</v>
      </c>
      <c r="H1025" s="101">
        <v>0</v>
      </c>
      <c r="I1025" s="101">
        <v>0.14285714285714285</v>
      </c>
      <c r="J1025" s="101">
        <v>0</v>
      </c>
      <c r="K1025" s="101">
        <v>0.14285714285714285</v>
      </c>
      <c r="L1025" s="101">
        <v>0.14285714285714285</v>
      </c>
      <c r="M1025" s="101">
        <v>0</v>
      </c>
      <c r="N1025" s="101">
        <v>0</v>
      </c>
      <c r="O1025" s="239">
        <v>0</v>
      </c>
      <c r="P1025" s="7"/>
      <c r="Q1025" s="78">
        <v>9.2857142857142847</v>
      </c>
      <c r="R1025" s="193">
        <v>0</v>
      </c>
      <c r="S1025" s="101">
        <v>8.5714285714285712</v>
      </c>
      <c r="T1025" s="101">
        <v>0</v>
      </c>
      <c r="U1025" s="101">
        <v>0.5714285714285714</v>
      </c>
      <c r="V1025" s="101">
        <v>0</v>
      </c>
      <c r="W1025" s="101">
        <v>0</v>
      </c>
      <c r="X1025" s="101">
        <v>0</v>
      </c>
      <c r="Y1025" s="101">
        <v>0.14285714285714285</v>
      </c>
      <c r="Z1025" s="101">
        <v>0</v>
      </c>
      <c r="AA1025" s="101">
        <v>0</v>
      </c>
      <c r="AB1025" s="101">
        <v>0</v>
      </c>
      <c r="AC1025" s="239">
        <v>0</v>
      </c>
      <c r="AD1025" s="7"/>
      <c r="AE1025" s="78">
        <v>14.571428571428569</v>
      </c>
      <c r="AF1025" s="193">
        <v>0.14285714285714285</v>
      </c>
      <c r="AG1025" s="101">
        <v>12.142857142857142</v>
      </c>
      <c r="AH1025" s="101">
        <v>0.14285714285714285</v>
      </c>
      <c r="AI1025" s="101">
        <v>1.5714285714285714</v>
      </c>
      <c r="AJ1025" s="101">
        <v>0</v>
      </c>
      <c r="AK1025" s="101">
        <v>0.14285714285714285</v>
      </c>
      <c r="AL1025" s="101">
        <v>0</v>
      </c>
      <c r="AM1025" s="101">
        <v>0.2857142857142857</v>
      </c>
      <c r="AN1025" s="101">
        <v>0.14285714285714285</v>
      </c>
      <c r="AO1025" s="101">
        <v>0</v>
      </c>
      <c r="AP1025" s="101">
        <v>0</v>
      </c>
      <c r="AQ1025" s="239">
        <v>0</v>
      </c>
      <c r="AR1025" s="10"/>
    </row>
    <row r="1026" spans="1:44" x14ac:dyDescent="0.35">
      <c r="A1026" s="171"/>
      <c r="B1026" s="228">
        <v>0.63541700000000001</v>
      </c>
      <c r="C1026" s="78">
        <v>10.714285714285714</v>
      </c>
      <c r="D1026" s="193">
        <v>0.14285714285714285</v>
      </c>
      <c r="E1026" s="101">
        <v>8.4285714285714288</v>
      </c>
      <c r="F1026" s="101">
        <v>0</v>
      </c>
      <c r="G1026" s="101">
        <v>2</v>
      </c>
      <c r="H1026" s="101">
        <v>0</v>
      </c>
      <c r="I1026" s="101">
        <v>0</v>
      </c>
      <c r="J1026" s="101">
        <v>0</v>
      </c>
      <c r="K1026" s="101">
        <v>0.14285714285714285</v>
      </c>
      <c r="L1026" s="101">
        <v>0</v>
      </c>
      <c r="M1026" s="101">
        <v>0</v>
      </c>
      <c r="N1026" s="101">
        <v>0</v>
      </c>
      <c r="O1026" s="239">
        <v>0</v>
      </c>
      <c r="P1026" s="7"/>
      <c r="Q1026" s="78">
        <v>6.4285714285714288</v>
      </c>
      <c r="R1026" s="193">
        <v>0</v>
      </c>
      <c r="S1026" s="101">
        <v>5.2857142857142856</v>
      </c>
      <c r="T1026" s="101">
        <v>0.14285714285714285</v>
      </c>
      <c r="U1026" s="101">
        <v>0.8571428571428571</v>
      </c>
      <c r="V1026" s="101">
        <v>0</v>
      </c>
      <c r="W1026" s="101">
        <v>0.14285714285714285</v>
      </c>
      <c r="X1026" s="101">
        <v>0</v>
      </c>
      <c r="Y1026" s="101">
        <v>0</v>
      </c>
      <c r="Z1026" s="101">
        <v>0</v>
      </c>
      <c r="AA1026" s="101">
        <v>0</v>
      </c>
      <c r="AB1026" s="101">
        <v>0</v>
      </c>
      <c r="AC1026" s="239">
        <v>0</v>
      </c>
      <c r="AD1026" s="7"/>
      <c r="AE1026" s="78">
        <v>17.142857142857139</v>
      </c>
      <c r="AF1026" s="193">
        <v>0.14285714285714285</v>
      </c>
      <c r="AG1026" s="101">
        <v>13.714285714285714</v>
      </c>
      <c r="AH1026" s="101">
        <v>0.14285714285714285</v>
      </c>
      <c r="AI1026" s="101">
        <v>2.8571428571428572</v>
      </c>
      <c r="AJ1026" s="101">
        <v>0</v>
      </c>
      <c r="AK1026" s="101">
        <v>0.14285714285714285</v>
      </c>
      <c r="AL1026" s="101">
        <v>0</v>
      </c>
      <c r="AM1026" s="101">
        <v>0.14285714285714285</v>
      </c>
      <c r="AN1026" s="101">
        <v>0</v>
      </c>
      <c r="AO1026" s="101">
        <v>0</v>
      </c>
      <c r="AP1026" s="101">
        <v>0</v>
      </c>
      <c r="AQ1026" s="239">
        <v>0</v>
      </c>
      <c r="AR1026" s="10"/>
    </row>
    <row r="1027" spans="1:44" x14ac:dyDescent="0.35">
      <c r="A1027" s="171"/>
      <c r="B1027" s="228">
        <v>0.64583299999999999</v>
      </c>
      <c r="C1027" s="78">
        <v>4.5714285714285712</v>
      </c>
      <c r="D1027" s="193">
        <v>0</v>
      </c>
      <c r="E1027" s="101">
        <v>3.8571428571428572</v>
      </c>
      <c r="F1027" s="101">
        <v>0</v>
      </c>
      <c r="G1027" s="101">
        <v>0.7142857142857143</v>
      </c>
      <c r="H1027" s="101">
        <v>0</v>
      </c>
      <c r="I1027" s="101">
        <v>0</v>
      </c>
      <c r="J1027" s="101">
        <v>0</v>
      </c>
      <c r="K1027" s="101">
        <v>0</v>
      </c>
      <c r="L1027" s="101">
        <v>0</v>
      </c>
      <c r="M1027" s="101">
        <v>0</v>
      </c>
      <c r="N1027" s="101">
        <v>0</v>
      </c>
      <c r="O1027" s="239">
        <v>0</v>
      </c>
      <c r="P1027" s="7"/>
      <c r="Q1027" s="78">
        <v>6.1428571428571432</v>
      </c>
      <c r="R1027" s="193">
        <v>0.2857142857142857</v>
      </c>
      <c r="S1027" s="101">
        <v>5.7142857142857144</v>
      </c>
      <c r="T1027" s="101">
        <v>0</v>
      </c>
      <c r="U1027" s="101">
        <v>0.14285714285714285</v>
      </c>
      <c r="V1027" s="101">
        <v>0</v>
      </c>
      <c r="W1027" s="101">
        <v>0</v>
      </c>
      <c r="X1027" s="101">
        <v>0</v>
      </c>
      <c r="Y1027" s="101">
        <v>0</v>
      </c>
      <c r="Z1027" s="101">
        <v>0</v>
      </c>
      <c r="AA1027" s="101">
        <v>0</v>
      </c>
      <c r="AB1027" s="101">
        <v>0</v>
      </c>
      <c r="AC1027" s="239">
        <v>0</v>
      </c>
      <c r="AD1027" s="7"/>
      <c r="AE1027" s="78">
        <v>10.714285714285715</v>
      </c>
      <c r="AF1027" s="193">
        <v>0.2857142857142857</v>
      </c>
      <c r="AG1027" s="101">
        <v>9.5714285714285712</v>
      </c>
      <c r="AH1027" s="101">
        <v>0</v>
      </c>
      <c r="AI1027" s="101">
        <v>0.8571428571428571</v>
      </c>
      <c r="AJ1027" s="101">
        <v>0</v>
      </c>
      <c r="AK1027" s="101">
        <v>0</v>
      </c>
      <c r="AL1027" s="101">
        <v>0</v>
      </c>
      <c r="AM1027" s="101">
        <v>0</v>
      </c>
      <c r="AN1027" s="101">
        <v>0</v>
      </c>
      <c r="AO1027" s="101">
        <v>0</v>
      </c>
      <c r="AP1027" s="101">
        <v>0</v>
      </c>
      <c r="AQ1027" s="239">
        <v>0</v>
      </c>
      <c r="AR1027" s="10"/>
    </row>
    <row r="1028" spans="1:44" x14ac:dyDescent="0.35">
      <c r="A1028" s="171"/>
      <c r="B1028" s="228">
        <v>0.65625</v>
      </c>
      <c r="C1028" s="78">
        <v>5.7142857142857153</v>
      </c>
      <c r="D1028" s="193">
        <v>0.5714285714285714</v>
      </c>
      <c r="E1028" s="101">
        <v>3.5714285714285716</v>
      </c>
      <c r="F1028" s="101">
        <v>0.14285714285714285</v>
      </c>
      <c r="G1028" s="101">
        <v>1.4285714285714286</v>
      </c>
      <c r="H1028" s="101">
        <v>0</v>
      </c>
      <c r="I1028" s="101">
        <v>0</v>
      </c>
      <c r="J1028" s="101">
        <v>0</v>
      </c>
      <c r="K1028" s="101">
        <v>0</v>
      </c>
      <c r="L1028" s="101">
        <v>0</v>
      </c>
      <c r="M1028" s="101">
        <v>0</v>
      </c>
      <c r="N1028" s="101">
        <v>0</v>
      </c>
      <c r="O1028" s="239">
        <v>0</v>
      </c>
      <c r="P1028" s="7"/>
      <c r="Q1028" s="78">
        <v>6.1428571428571432</v>
      </c>
      <c r="R1028" s="193">
        <v>0.2857142857142857</v>
      </c>
      <c r="S1028" s="101">
        <v>4.5714285714285712</v>
      </c>
      <c r="T1028" s="101">
        <v>0</v>
      </c>
      <c r="U1028" s="101">
        <v>1.1428571428571428</v>
      </c>
      <c r="V1028" s="101">
        <v>0</v>
      </c>
      <c r="W1028" s="101">
        <v>0.14285714285714285</v>
      </c>
      <c r="X1028" s="101">
        <v>0</v>
      </c>
      <c r="Y1028" s="101">
        <v>0</v>
      </c>
      <c r="Z1028" s="101">
        <v>0</v>
      </c>
      <c r="AA1028" s="101">
        <v>0</v>
      </c>
      <c r="AB1028" s="101">
        <v>0</v>
      </c>
      <c r="AC1028" s="239">
        <v>0</v>
      </c>
      <c r="AD1028" s="7"/>
      <c r="AE1028" s="78">
        <v>11.857142857142856</v>
      </c>
      <c r="AF1028" s="193">
        <v>0.8571428571428571</v>
      </c>
      <c r="AG1028" s="101">
        <v>8.1428571428571423</v>
      </c>
      <c r="AH1028" s="101">
        <v>0.14285714285714285</v>
      </c>
      <c r="AI1028" s="101">
        <v>2.5714285714285716</v>
      </c>
      <c r="AJ1028" s="101">
        <v>0</v>
      </c>
      <c r="AK1028" s="101">
        <v>0.14285714285714285</v>
      </c>
      <c r="AL1028" s="101">
        <v>0</v>
      </c>
      <c r="AM1028" s="101">
        <v>0</v>
      </c>
      <c r="AN1028" s="101">
        <v>0</v>
      </c>
      <c r="AO1028" s="101">
        <v>0</v>
      </c>
      <c r="AP1028" s="101">
        <v>0</v>
      </c>
      <c r="AQ1028" s="239">
        <v>0</v>
      </c>
      <c r="AR1028" s="10"/>
    </row>
    <row r="1029" spans="1:44" x14ac:dyDescent="0.35">
      <c r="A1029" s="171"/>
      <c r="B1029" s="228">
        <v>0.66666700000000001</v>
      </c>
      <c r="C1029" s="78">
        <v>7.2857142857142856</v>
      </c>
      <c r="D1029" s="193">
        <v>0</v>
      </c>
      <c r="E1029" s="101">
        <v>4.8571428571428568</v>
      </c>
      <c r="F1029" s="101">
        <v>0.42857142857142855</v>
      </c>
      <c r="G1029" s="101">
        <v>1.8571428571428572</v>
      </c>
      <c r="H1029" s="101">
        <v>0</v>
      </c>
      <c r="I1029" s="101">
        <v>0</v>
      </c>
      <c r="J1029" s="101">
        <v>0</v>
      </c>
      <c r="K1029" s="101">
        <v>0.14285714285714285</v>
      </c>
      <c r="L1029" s="101">
        <v>0</v>
      </c>
      <c r="M1029" s="101">
        <v>0</v>
      </c>
      <c r="N1029" s="101">
        <v>0</v>
      </c>
      <c r="O1029" s="239">
        <v>0</v>
      </c>
      <c r="P1029" s="7"/>
      <c r="Q1029" s="78">
        <v>7.5714285714285721</v>
      </c>
      <c r="R1029" s="193">
        <v>0</v>
      </c>
      <c r="S1029" s="101">
        <v>7.1428571428571432</v>
      </c>
      <c r="T1029" s="101">
        <v>0.14285714285714285</v>
      </c>
      <c r="U1029" s="101">
        <v>0.2857142857142857</v>
      </c>
      <c r="V1029" s="101">
        <v>0</v>
      </c>
      <c r="W1029" s="101">
        <v>0</v>
      </c>
      <c r="X1029" s="101">
        <v>0</v>
      </c>
      <c r="Y1029" s="101">
        <v>0</v>
      </c>
      <c r="Z1029" s="101">
        <v>0</v>
      </c>
      <c r="AA1029" s="101">
        <v>0</v>
      </c>
      <c r="AB1029" s="101">
        <v>0</v>
      </c>
      <c r="AC1029" s="239">
        <v>0</v>
      </c>
      <c r="AD1029" s="7"/>
      <c r="AE1029" s="78">
        <v>14.857142857142856</v>
      </c>
      <c r="AF1029" s="193">
        <v>0</v>
      </c>
      <c r="AG1029" s="101">
        <v>12</v>
      </c>
      <c r="AH1029" s="101">
        <v>0.5714285714285714</v>
      </c>
      <c r="AI1029" s="101">
        <v>2.1428571428571428</v>
      </c>
      <c r="AJ1029" s="101">
        <v>0</v>
      </c>
      <c r="AK1029" s="101">
        <v>0</v>
      </c>
      <c r="AL1029" s="101">
        <v>0</v>
      </c>
      <c r="AM1029" s="101">
        <v>0.14285714285714285</v>
      </c>
      <c r="AN1029" s="101">
        <v>0</v>
      </c>
      <c r="AO1029" s="101">
        <v>0</v>
      </c>
      <c r="AP1029" s="101">
        <v>0</v>
      </c>
      <c r="AQ1029" s="239">
        <v>0</v>
      </c>
      <c r="AR1029" s="10"/>
    </row>
    <row r="1030" spans="1:44" x14ac:dyDescent="0.35">
      <c r="A1030" s="171"/>
      <c r="B1030" s="228">
        <v>0.67708299999999999</v>
      </c>
      <c r="C1030" s="78">
        <v>6.0000000000000009</v>
      </c>
      <c r="D1030" s="193">
        <v>0</v>
      </c>
      <c r="E1030" s="101">
        <v>4.1428571428571432</v>
      </c>
      <c r="F1030" s="101">
        <v>0.14285714285714285</v>
      </c>
      <c r="G1030" s="101">
        <v>1.7142857142857142</v>
      </c>
      <c r="H1030" s="101">
        <v>0</v>
      </c>
      <c r="I1030" s="101">
        <v>0</v>
      </c>
      <c r="J1030" s="101">
        <v>0</v>
      </c>
      <c r="K1030" s="101">
        <v>0</v>
      </c>
      <c r="L1030" s="101">
        <v>0</v>
      </c>
      <c r="M1030" s="101">
        <v>0</v>
      </c>
      <c r="N1030" s="101">
        <v>0</v>
      </c>
      <c r="O1030" s="239">
        <v>0</v>
      </c>
      <c r="P1030" s="7"/>
      <c r="Q1030" s="78">
        <v>6.0000000000000009</v>
      </c>
      <c r="R1030" s="193">
        <v>0.14285714285714285</v>
      </c>
      <c r="S1030" s="101">
        <v>4.4285714285714288</v>
      </c>
      <c r="T1030" s="101">
        <v>0.14285714285714285</v>
      </c>
      <c r="U1030" s="101">
        <v>1.1428571428571428</v>
      </c>
      <c r="V1030" s="101">
        <v>0</v>
      </c>
      <c r="W1030" s="101">
        <v>0</v>
      </c>
      <c r="X1030" s="101">
        <v>0.14285714285714285</v>
      </c>
      <c r="Y1030" s="101">
        <v>0</v>
      </c>
      <c r="Z1030" s="101">
        <v>0</v>
      </c>
      <c r="AA1030" s="101">
        <v>0</v>
      </c>
      <c r="AB1030" s="101">
        <v>0</v>
      </c>
      <c r="AC1030" s="239">
        <v>0</v>
      </c>
      <c r="AD1030" s="7"/>
      <c r="AE1030" s="78">
        <v>12</v>
      </c>
      <c r="AF1030" s="193">
        <v>0.14285714285714285</v>
      </c>
      <c r="AG1030" s="101">
        <v>8.5714285714285712</v>
      </c>
      <c r="AH1030" s="101">
        <v>0.2857142857142857</v>
      </c>
      <c r="AI1030" s="101">
        <v>2.8571428571428572</v>
      </c>
      <c r="AJ1030" s="101">
        <v>0</v>
      </c>
      <c r="AK1030" s="101">
        <v>0</v>
      </c>
      <c r="AL1030" s="101">
        <v>0.14285714285714285</v>
      </c>
      <c r="AM1030" s="101">
        <v>0</v>
      </c>
      <c r="AN1030" s="101">
        <v>0</v>
      </c>
      <c r="AO1030" s="101">
        <v>0</v>
      </c>
      <c r="AP1030" s="101">
        <v>0</v>
      </c>
      <c r="AQ1030" s="239">
        <v>0</v>
      </c>
      <c r="AR1030" s="10"/>
    </row>
    <row r="1031" spans="1:44" x14ac:dyDescent="0.35">
      <c r="A1031" s="171"/>
      <c r="B1031" s="228">
        <v>0.6875</v>
      </c>
      <c r="C1031" s="78">
        <v>5.2857142857142865</v>
      </c>
      <c r="D1031" s="193">
        <v>0.2857142857142857</v>
      </c>
      <c r="E1031" s="101">
        <v>4</v>
      </c>
      <c r="F1031" s="101">
        <v>0.14285714285714285</v>
      </c>
      <c r="G1031" s="101">
        <v>0.7142857142857143</v>
      </c>
      <c r="H1031" s="101">
        <v>0</v>
      </c>
      <c r="I1031" s="101">
        <v>0</v>
      </c>
      <c r="J1031" s="101">
        <v>0</v>
      </c>
      <c r="K1031" s="101">
        <v>0</v>
      </c>
      <c r="L1031" s="101">
        <v>0</v>
      </c>
      <c r="M1031" s="101">
        <v>0.14285714285714285</v>
      </c>
      <c r="N1031" s="101">
        <v>0</v>
      </c>
      <c r="O1031" s="239">
        <v>0</v>
      </c>
      <c r="P1031" s="7"/>
      <c r="Q1031" s="78">
        <v>7.8571428571428577</v>
      </c>
      <c r="R1031" s="193">
        <v>0.14285714285714285</v>
      </c>
      <c r="S1031" s="101">
        <v>6.8571428571428568</v>
      </c>
      <c r="T1031" s="101">
        <v>0.14285714285714285</v>
      </c>
      <c r="U1031" s="101">
        <v>0.7142857142857143</v>
      </c>
      <c r="V1031" s="101">
        <v>0</v>
      </c>
      <c r="W1031" s="101">
        <v>0</v>
      </c>
      <c r="X1031" s="101">
        <v>0</v>
      </c>
      <c r="Y1031" s="101">
        <v>0</v>
      </c>
      <c r="Z1031" s="101">
        <v>0</v>
      </c>
      <c r="AA1031" s="101">
        <v>0</v>
      </c>
      <c r="AB1031" s="101">
        <v>0</v>
      </c>
      <c r="AC1031" s="239">
        <v>0</v>
      </c>
      <c r="AD1031" s="7"/>
      <c r="AE1031" s="78">
        <v>13.142857142857144</v>
      </c>
      <c r="AF1031" s="193">
        <v>0.42857142857142855</v>
      </c>
      <c r="AG1031" s="101">
        <v>10.857142857142858</v>
      </c>
      <c r="AH1031" s="101">
        <v>0.2857142857142857</v>
      </c>
      <c r="AI1031" s="101">
        <v>1.4285714285714286</v>
      </c>
      <c r="AJ1031" s="101">
        <v>0</v>
      </c>
      <c r="AK1031" s="101">
        <v>0</v>
      </c>
      <c r="AL1031" s="101">
        <v>0</v>
      </c>
      <c r="AM1031" s="101">
        <v>0</v>
      </c>
      <c r="AN1031" s="101">
        <v>0</v>
      </c>
      <c r="AO1031" s="101">
        <v>0.14285714285714285</v>
      </c>
      <c r="AP1031" s="101">
        <v>0</v>
      </c>
      <c r="AQ1031" s="239">
        <v>0</v>
      </c>
      <c r="AR1031" s="10"/>
    </row>
    <row r="1032" spans="1:44" x14ac:dyDescent="0.35">
      <c r="A1032" s="171"/>
      <c r="B1032" s="228">
        <v>0.69791700000000001</v>
      </c>
      <c r="C1032" s="78">
        <v>6.8571428571428568</v>
      </c>
      <c r="D1032" s="193">
        <v>0.2857142857142857</v>
      </c>
      <c r="E1032" s="101">
        <v>5.5714285714285712</v>
      </c>
      <c r="F1032" s="101">
        <v>0</v>
      </c>
      <c r="G1032" s="101">
        <v>1</v>
      </c>
      <c r="H1032" s="101">
        <v>0</v>
      </c>
      <c r="I1032" s="101">
        <v>0</v>
      </c>
      <c r="J1032" s="101">
        <v>0</v>
      </c>
      <c r="K1032" s="101">
        <v>0</v>
      </c>
      <c r="L1032" s="101">
        <v>0</v>
      </c>
      <c r="M1032" s="101">
        <v>0</v>
      </c>
      <c r="N1032" s="101">
        <v>0</v>
      </c>
      <c r="O1032" s="239">
        <v>0</v>
      </c>
      <c r="P1032" s="7"/>
      <c r="Q1032" s="78">
        <v>9.428571428571427</v>
      </c>
      <c r="R1032" s="193">
        <v>0</v>
      </c>
      <c r="S1032" s="101">
        <v>8.5714285714285712</v>
      </c>
      <c r="T1032" s="101">
        <v>0.14285714285714285</v>
      </c>
      <c r="U1032" s="101">
        <v>0.7142857142857143</v>
      </c>
      <c r="V1032" s="101">
        <v>0</v>
      </c>
      <c r="W1032" s="101">
        <v>0</v>
      </c>
      <c r="X1032" s="101">
        <v>0</v>
      </c>
      <c r="Y1032" s="101">
        <v>0</v>
      </c>
      <c r="Z1032" s="101">
        <v>0</v>
      </c>
      <c r="AA1032" s="101">
        <v>0</v>
      </c>
      <c r="AB1032" s="101">
        <v>0</v>
      </c>
      <c r="AC1032" s="239">
        <v>0</v>
      </c>
      <c r="AD1032" s="7"/>
      <c r="AE1032" s="78">
        <v>16.285714285714285</v>
      </c>
      <c r="AF1032" s="193">
        <v>0.2857142857142857</v>
      </c>
      <c r="AG1032" s="101">
        <v>14.142857142857142</v>
      </c>
      <c r="AH1032" s="101">
        <v>0.14285714285714285</v>
      </c>
      <c r="AI1032" s="101">
        <v>1.7142857142857142</v>
      </c>
      <c r="AJ1032" s="101">
        <v>0</v>
      </c>
      <c r="AK1032" s="101">
        <v>0</v>
      </c>
      <c r="AL1032" s="101">
        <v>0</v>
      </c>
      <c r="AM1032" s="101">
        <v>0</v>
      </c>
      <c r="AN1032" s="101">
        <v>0</v>
      </c>
      <c r="AO1032" s="101">
        <v>0</v>
      </c>
      <c r="AP1032" s="101">
        <v>0</v>
      </c>
      <c r="AQ1032" s="239">
        <v>0</v>
      </c>
      <c r="AR1032" s="10"/>
    </row>
    <row r="1033" spans="1:44" x14ac:dyDescent="0.35">
      <c r="A1033" s="171"/>
      <c r="B1033" s="228">
        <v>0.70833299999999999</v>
      </c>
      <c r="C1033" s="78">
        <v>7</v>
      </c>
      <c r="D1033" s="193">
        <v>0</v>
      </c>
      <c r="E1033" s="101">
        <v>5.4285714285714288</v>
      </c>
      <c r="F1033" s="101">
        <v>0</v>
      </c>
      <c r="G1033" s="101">
        <v>1.5714285714285714</v>
      </c>
      <c r="H1033" s="101">
        <v>0</v>
      </c>
      <c r="I1033" s="101">
        <v>0</v>
      </c>
      <c r="J1033" s="101">
        <v>0</v>
      </c>
      <c r="K1033" s="101">
        <v>0</v>
      </c>
      <c r="L1033" s="101">
        <v>0</v>
      </c>
      <c r="M1033" s="101">
        <v>0</v>
      </c>
      <c r="N1033" s="101">
        <v>0</v>
      </c>
      <c r="O1033" s="239">
        <v>0</v>
      </c>
      <c r="P1033" s="7"/>
      <c r="Q1033" s="78">
        <v>5.8571428571428585</v>
      </c>
      <c r="R1033" s="193">
        <v>0</v>
      </c>
      <c r="S1033" s="101">
        <v>5.1428571428571432</v>
      </c>
      <c r="T1033" s="101">
        <v>0.14285714285714285</v>
      </c>
      <c r="U1033" s="101">
        <v>0.42857142857142855</v>
      </c>
      <c r="V1033" s="101">
        <v>0</v>
      </c>
      <c r="W1033" s="101">
        <v>0</v>
      </c>
      <c r="X1033" s="101">
        <v>0</v>
      </c>
      <c r="Y1033" s="101">
        <v>0</v>
      </c>
      <c r="Z1033" s="101">
        <v>0</v>
      </c>
      <c r="AA1033" s="101">
        <v>0.14285714285714285</v>
      </c>
      <c r="AB1033" s="101">
        <v>0</v>
      </c>
      <c r="AC1033" s="239">
        <v>0</v>
      </c>
      <c r="AD1033" s="7"/>
      <c r="AE1033" s="78">
        <v>12.857142857142856</v>
      </c>
      <c r="AF1033" s="193">
        <v>0</v>
      </c>
      <c r="AG1033" s="101">
        <v>10.571428571428571</v>
      </c>
      <c r="AH1033" s="101">
        <v>0.14285714285714285</v>
      </c>
      <c r="AI1033" s="101">
        <v>2</v>
      </c>
      <c r="AJ1033" s="101">
        <v>0</v>
      </c>
      <c r="AK1033" s="101">
        <v>0</v>
      </c>
      <c r="AL1033" s="101">
        <v>0</v>
      </c>
      <c r="AM1033" s="101">
        <v>0</v>
      </c>
      <c r="AN1033" s="101">
        <v>0</v>
      </c>
      <c r="AO1033" s="101">
        <v>0.14285714285714285</v>
      </c>
      <c r="AP1033" s="101">
        <v>0</v>
      </c>
      <c r="AQ1033" s="239">
        <v>0</v>
      </c>
      <c r="AR1033" s="10"/>
    </row>
    <row r="1034" spans="1:44" x14ac:dyDescent="0.35">
      <c r="A1034" s="171"/>
      <c r="B1034" s="228">
        <v>0.71875</v>
      </c>
      <c r="C1034" s="78">
        <v>5.8571428571428577</v>
      </c>
      <c r="D1034" s="193">
        <v>0.14285714285714285</v>
      </c>
      <c r="E1034" s="101">
        <v>4.7142857142857144</v>
      </c>
      <c r="F1034" s="101">
        <v>0</v>
      </c>
      <c r="G1034" s="101">
        <v>1</v>
      </c>
      <c r="H1034" s="101">
        <v>0</v>
      </c>
      <c r="I1034" s="101">
        <v>0</v>
      </c>
      <c r="J1034" s="101">
        <v>0</v>
      </c>
      <c r="K1034" s="101">
        <v>0</v>
      </c>
      <c r="L1034" s="101">
        <v>0</v>
      </c>
      <c r="M1034" s="101">
        <v>0</v>
      </c>
      <c r="N1034" s="101">
        <v>0</v>
      </c>
      <c r="O1034" s="239">
        <v>0</v>
      </c>
      <c r="P1034" s="7"/>
      <c r="Q1034" s="78">
        <v>4.8571428571428577</v>
      </c>
      <c r="R1034" s="193">
        <v>0</v>
      </c>
      <c r="S1034" s="101">
        <v>4.4285714285714288</v>
      </c>
      <c r="T1034" s="101">
        <v>0</v>
      </c>
      <c r="U1034" s="101">
        <v>0.42857142857142855</v>
      </c>
      <c r="V1034" s="101">
        <v>0</v>
      </c>
      <c r="W1034" s="101">
        <v>0</v>
      </c>
      <c r="X1034" s="101">
        <v>0</v>
      </c>
      <c r="Y1034" s="101">
        <v>0</v>
      </c>
      <c r="Z1034" s="101">
        <v>0</v>
      </c>
      <c r="AA1034" s="101">
        <v>0</v>
      </c>
      <c r="AB1034" s="101">
        <v>0</v>
      </c>
      <c r="AC1034" s="239">
        <v>0</v>
      </c>
      <c r="AD1034" s="7"/>
      <c r="AE1034" s="78">
        <v>10.714285714285714</v>
      </c>
      <c r="AF1034" s="193">
        <v>0.14285714285714285</v>
      </c>
      <c r="AG1034" s="101">
        <v>9.1428571428571423</v>
      </c>
      <c r="AH1034" s="101">
        <v>0</v>
      </c>
      <c r="AI1034" s="101">
        <v>1.4285714285714286</v>
      </c>
      <c r="AJ1034" s="101">
        <v>0</v>
      </c>
      <c r="AK1034" s="101">
        <v>0</v>
      </c>
      <c r="AL1034" s="101">
        <v>0</v>
      </c>
      <c r="AM1034" s="101">
        <v>0</v>
      </c>
      <c r="AN1034" s="101">
        <v>0</v>
      </c>
      <c r="AO1034" s="101">
        <v>0</v>
      </c>
      <c r="AP1034" s="101">
        <v>0</v>
      </c>
      <c r="AQ1034" s="239">
        <v>0</v>
      </c>
      <c r="AR1034" s="10"/>
    </row>
    <row r="1035" spans="1:44" x14ac:dyDescent="0.35">
      <c r="A1035" s="171"/>
      <c r="B1035" s="228">
        <v>0.72916700000000001</v>
      </c>
      <c r="C1035" s="78">
        <v>3.5714285714285712</v>
      </c>
      <c r="D1035" s="193">
        <v>0.14285714285714285</v>
      </c>
      <c r="E1035" s="101">
        <v>2.8571428571428572</v>
      </c>
      <c r="F1035" s="101">
        <v>0</v>
      </c>
      <c r="G1035" s="101">
        <v>0.5714285714285714</v>
      </c>
      <c r="H1035" s="101">
        <v>0</v>
      </c>
      <c r="I1035" s="101">
        <v>0</v>
      </c>
      <c r="J1035" s="101">
        <v>0</v>
      </c>
      <c r="K1035" s="101">
        <v>0</v>
      </c>
      <c r="L1035" s="101">
        <v>0</v>
      </c>
      <c r="M1035" s="101">
        <v>0</v>
      </c>
      <c r="N1035" s="101">
        <v>0</v>
      </c>
      <c r="O1035" s="239">
        <v>0</v>
      </c>
      <c r="P1035" s="7"/>
      <c r="Q1035" s="78">
        <v>4.7142857142857153</v>
      </c>
      <c r="R1035" s="193">
        <v>0.14285714285714285</v>
      </c>
      <c r="S1035" s="101">
        <v>4</v>
      </c>
      <c r="T1035" s="101">
        <v>0.14285714285714285</v>
      </c>
      <c r="U1035" s="101">
        <v>0.42857142857142855</v>
      </c>
      <c r="V1035" s="101">
        <v>0</v>
      </c>
      <c r="W1035" s="101">
        <v>0</v>
      </c>
      <c r="X1035" s="101">
        <v>0</v>
      </c>
      <c r="Y1035" s="101">
        <v>0</v>
      </c>
      <c r="Z1035" s="101">
        <v>0</v>
      </c>
      <c r="AA1035" s="101">
        <v>0</v>
      </c>
      <c r="AB1035" s="101">
        <v>0</v>
      </c>
      <c r="AC1035" s="239">
        <v>0</v>
      </c>
      <c r="AD1035" s="7"/>
      <c r="AE1035" s="78">
        <v>8.2857142857142847</v>
      </c>
      <c r="AF1035" s="193">
        <v>0.2857142857142857</v>
      </c>
      <c r="AG1035" s="101">
        <v>6.8571428571428568</v>
      </c>
      <c r="AH1035" s="101">
        <v>0.14285714285714285</v>
      </c>
      <c r="AI1035" s="101">
        <v>1</v>
      </c>
      <c r="AJ1035" s="101">
        <v>0</v>
      </c>
      <c r="AK1035" s="101">
        <v>0</v>
      </c>
      <c r="AL1035" s="101">
        <v>0</v>
      </c>
      <c r="AM1035" s="101">
        <v>0</v>
      </c>
      <c r="AN1035" s="101">
        <v>0</v>
      </c>
      <c r="AO1035" s="101">
        <v>0</v>
      </c>
      <c r="AP1035" s="101">
        <v>0</v>
      </c>
      <c r="AQ1035" s="239">
        <v>0</v>
      </c>
      <c r="AR1035" s="10"/>
    </row>
    <row r="1036" spans="1:44" x14ac:dyDescent="0.35">
      <c r="A1036" s="171"/>
      <c r="B1036" s="228">
        <v>0.73958299999999999</v>
      </c>
      <c r="C1036" s="78">
        <v>3.4285714285714288</v>
      </c>
      <c r="D1036" s="193">
        <v>0</v>
      </c>
      <c r="E1036" s="101">
        <v>2.8571428571428572</v>
      </c>
      <c r="F1036" s="101">
        <v>0</v>
      </c>
      <c r="G1036" s="101">
        <v>0.5714285714285714</v>
      </c>
      <c r="H1036" s="101">
        <v>0</v>
      </c>
      <c r="I1036" s="101">
        <v>0</v>
      </c>
      <c r="J1036" s="101">
        <v>0</v>
      </c>
      <c r="K1036" s="101">
        <v>0</v>
      </c>
      <c r="L1036" s="101">
        <v>0</v>
      </c>
      <c r="M1036" s="101">
        <v>0</v>
      </c>
      <c r="N1036" s="101">
        <v>0</v>
      </c>
      <c r="O1036" s="239">
        <v>0</v>
      </c>
      <c r="P1036" s="7"/>
      <c r="Q1036" s="78">
        <v>2.5714285714285716</v>
      </c>
      <c r="R1036" s="193">
        <v>0</v>
      </c>
      <c r="S1036" s="101">
        <v>2.5714285714285716</v>
      </c>
      <c r="T1036" s="101">
        <v>0</v>
      </c>
      <c r="U1036" s="101">
        <v>0</v>
      </c>
      <c r="V1036" s="101">
        <v>0</v>
      </c>
      <c r="W1036" s="101">
        <v>0</v>
      </c>
      <c r="X1036" s="101">
        <v>0</v>
      </c>
      <c r="Y1036" s="101">
        <v>0</v>
      </c>
      <c r="Z1036" s="101">
        <v>0</v>
      </c>
      <c r="AA1036" s="101">
        <v>0</v>
      </c>
      <c r="AB1036" s="101">
        <v>0</v>
      </c>
      <c r="AC1036" s="239">
        <v>0</v>
      </c>
      <c r="AD1036" s="7"/>
      <c r="AE1036" s="78">
        <v>6</v>
      </c>
      <c r="AF1036" s="193">
        <v>0</v>
      </c>
      <c r="AG1036" s="101">
        <v>5.4285714285714288</v>
      </c>
      <c r="AH1036" s="101">
        <v>0</v>
      </c>
      <c r="AI1036" s="101">
        <v>0.5714285714285714</v>
      </c>
      <c r="AJ1036" s="101">
        <v>0</v>
      </c>
      <c r="AK1036" s="101">
        <v>0</v>
      </c>
      <c r="AL1036" s="101">
        <v>0</v>
      </c>
      <c r="AM1036" s="101">
        <v>0</v>
      </c>
      <c r="AN1036" s="101">
        <v>0</v>
      </c>
      <c r="AO1036" s="101">
        <v>0</v>
      </c>
      <c r="AP1036" s="101">
        <v>0</v>
      </c>
      <c r="AQ1036" s="239">
        <v>0</v>
      </c>
      <c r="AR1036" s="10"/>
    </row>
    <row r="1037" spans="1:44" x14ac:dyDescent="0.35">
      <c r="A1037" s="171"/>
      <c r="B1037" s="228">
        <v>0.75</v>
      </c>
      <c r="C1037" s="78">
        <v>4.5714285714285712</v>
      </c>
      <c r="D1037" s="193">
        <v>0</v>
      </c>
      <c r="E1037" s="101">
        <v>3.8571428571428572</v>
      </c>
      <c r="F1037" s="101">
        <v>0</v>
      </c>
      <c r="G1037" s="101">
        <v>0.7142857142857143</v>
      </c>
      <c r="H1037" s="101">
        <v>0</v>
      </c>
      <c r="I1037" s="101">
        <v>0</v>
      </c>
      <c r="J1037" s="101">
        <v>0</v>
      </c>
      <c r="K1037" s="101">
        <v>0</v>
      </c>
      <c r="L1037" s="101">
        <v>0</v>
      </c>
      <c r="M1037" s="101">
        <v>0</v>
      </c>
      <c r="N1037" s="101">
        <v>0</v>
      </c>
      <c r="O1037" s="239">
        <v>0</v>
      </c>
      <c r="P1037" s="7"/>
      <c r="Q1037" s="78">
        <v>2.1428571428571428</v>
      </c>
      <c r="R1037" s="193">
        <v>0.14285714285714285</v>
      </c>
      <c r="S1037" s="101">
        <v>1.8571428571428572</v>
      </c>
      <c r="T1037" s="101">
        <v>0</v>
      </c>
      <c r="U1037" s="101">
        <v>0.14285714285714285</v>
      </c>
      <c r="V1037" s="101">
        <v>0</v>
      </c>
      <c r="W1037" s="101">
        <v>0</v>
      </c>
      <c r="X1037" s="101">
        <v>0</v>
      </c>
      <c r="Y1037" s="101">
        <v>0</v>
      </c>
      <c r="Z1037" s="101">
        <v>0</v>
      </c>
      <c r="AA1037" s="101">
        <v>0</v>
      </c>
      <c r="AB1037" s="101">
        <v>0</v>
      </c>
      <c r="AC1037" s="239">
        <v>0</v>
      </c>
      <c r="AD1037" s="7"/>
      <c r="AE1037" s="78">
        <v>6.7142857142857144</v>
      </c>
      <c r="AF1037" s="193">
        <v>0.14285714285714285</v>
      </c>
      <c r="AG1037" s="101">
        <v>5.7142857142857144</v>
      </c>
      <c r="AH1037" s="101">
        <v>0</v>
      </c>
      <c r="AI1037" s="101">
        <v>0.8571428571428571</v>
      </c>
      <c r="AJ1037" s="101">
        <v>0</v>
      </c>
      <c r="AK1037" s="101">
        <v>0</v>
      </c>
      <c r="AL1037" s="101">
        <v>0</v>
      </c>
      <c r="AM1037" s="101">
        <v>0</v>
      </c>
      <c r="AN1037" s="101">
        <v>0</v>
      </c>
      <c r="AO1037" s="101">
        <v>0</v>
      </c>
      <c r="AP1037" s="101">
        <v>0</v>
      </c>
      <c r="AQ1037" s="239">
        <v>0</v>
      </c>
      <c r="AR1037" s="10"/>
    </row>
    <row r="1038" spans="1:44" x14ac:dyDescent="0.35">
      <c r="A1038" s="171"/>
      <c r="B1038" s="228">
        <v>0.76041700000000001</v>
      </c>
      <c r="C1038" s="78">
        <v>3.5714285714285712</v>
      </c>
      <c r="D1038" s="193">
        <v>0</v>
      </c>
      <c r="E1038" s="101">
        <v>3.2857142857142856</v>
      </c>
      <c r="F1038" s="101">
        <v>0</v>
      </c>
      <c r="G1038" s="101">
        <v>0.2857142857142857</v>
      </c>
      <c r="H1038" s="101">
        <v>0</v>
      </c>
      <c r="I1038" s="101">
        <v>0</v>
      </c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239">
        <v>0</v>
      </c>
      <c r="P1038" s="7"/>
      <c r="Q1038" s="78">
        <v>1.8571428571428572</v>
      </c>
      <c r="R1038" s="193">
        <v>0</v>
      </c>
      <c r="S1038" s="101">
        <v>1.8571428571428572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239">
        <v>0</v>
      </c>
      <c r="AD1038" s="7"/>
      <c r="AE1038" s="78">
        <v>5.4285714285714288</v>
      </c>
      <c r="AF1038" s="193">
        <v>0</v>
      </c>
      <c r="AG1038" s="101">
        <v>5.1428571428571432</v>
      </c>
      <c r="AH1038" s="101">
        <v>0</v>
      </c>
      <c r="AI1038" s="101">
        <v>0.2857142857142857</v>
      </c>
      <c r="AJ1038" s="101">
        <v>0</v>
      </c>
      <c r="AK1038" s="101">
        <v>0</v>
      </c>
      <c r="AL1038" s="101">
        <v>0</v>
      </c>
      <c r="AM1038" s="101">
        <v>0</v>
      </c>
      <c r="AN1038" s="101">
        <v>0</v>
      </c>
      <c r="AO1038" s="101">
        <v>0</v>
      </c>
      <c r="AP1038" s="101">
        <v>0</v>
      </c>
      <c r="AQ1038" s="239">
        <v>0</v>
      </c>
      <c r="AR1038" s="10"/>
    </row>
    <row r="1039" spans="1:44" x14ac:dyDescent="0.35">
      <c r="A1039" s="171"/>
      <c r="B1039" s="228">
        <v>0.77083299999999999</v>
      </c>
      <c r="C1039" s="78">
        <v>3.7142857142857144</v>
      </c>
      <c r="D1039" s="193">
        <v>0</v>
      </c>
      <c r="E1039" s="101">
        <v>3</v>
      </c>
      <c r="F1039" s="101">
        <v>0.14285714285714285</v>
      </c>
      <c r="G1039" s="101">
        <v>0.5714285714285714</v>
      </c>
      <c r="H1039" s="101">
        <v>0</v>
      </c>
      <c r="I1039" s="101">
        <v>0</v>
      </c>
      <c r="J1039" s="101">
        <v>0</v>
      </c>
      <c r="K1039" s="101">
        <v>0</v>
      </c>
      <c r="L1039" s="101">
        <v>0</v>
      </c>
      <c r="M1039" s="101">
        <v>0</v>
      </c>
      <c r="N1039" s="101">
        <v>0</v>
      </c>
      <c r="O1039" s="239">
        <v>0</v>
      </c>
      <c r="P1039" s="7"/>
      <c r="Q1039" s="78">
        <v>3.2857142857142856</v>
      </c>
      <c r="R1039" s="193">
        <v>0</v>
      </c>
      <c r="S1039" s="101">
        <v>3.2857142857142856</v>
      </c>
      <c r="T1039" s="101">
        <v>0</v>
      </c>
      <c r="U1039" s="101">
        <v>0</v>
      </c>
      <c r="V1039" s="101">
        <v>0</v>
      </c>
      <c r="W1039" s="101">
        <v>0</v>
      </c>
      <c r="X1039" s="101">
        <v>0</v>
      </c>
      <c r="Y1039" s="101">
        <v>0</v>
      </c>
      <c r="Z1039" s="101">
        <v>0</v>
      </c>
      <c r="AA1039" s="101">
        <v>0</v>
      </c>
      <c r="AB1039" s="101">
        <v>0</v>
      </c>
      <c r="AC1039" s="239">
        <v>0</v>
      </c>
      <c r="AD1039" s="7"/>
      <c r="AE1039" s="78">
        <v>7</v>
      </c>
      <c r="AF1039" s="193">
        <v>0</v>
      </c>
      <c r="AG1039" s="101">
        <v>6.2857142857142856</v>
      </c>
      <c r="AH1039" s="101">
        <v>0.14285714285714285</v>
      </c>
      <c r="AI1039" s="101">
        <v>0.5714285714285714</v>
      </c>
      <c r="AJ1039" s="101">
        <v>0</v>
      </c>
      <c r="AK1039" s="101">
        <v>0</v>
      </c>
      <c r="AL1039" s="101">
        <v>0</v>
      </c>
      <c r="AM1039" s="101">
        <v>0</v>
      </c>
      <c r="AN1039" s="101">
        <v>0</v>
      </c>
      <c r="AO1039" s="101">
        <v>0</v>
      </c>
      <c r="AP1039" s="101">
        <v>0</v>
      </c>
      <c r="AQ1039" s="239">
        <v>0</v>
      </c>
      <c r="AR1039" s="10"/>
    </row>
    <row r="1040" spans="1:44" x14ac:dyDescent="0.35">
      <c r="A1040" s="171"/>
      <c r="B1040" s="228">
        <v>0.78125</v>
      </c>
      <c r="C1040" s="78">
        <v>3.2857142857142856</v>
      </c>
      <c r="D1040" s="193">
        <v>0</v>
      </c>
      <c r="E1040" s="101">
        <v>3</v>
      </c>
      <c r="F1040" s="101">
        <v>0</v>
      </c>
      <c r="G1040" s="101">
        <v>0.2857142857142857</v>
      </c>
      <c r="H1040" s="101">
        <v>0</v>
      </c>
      <c r="I1040" s="101">
        <v>0</v>
      </c>
      <c r="J1040" s="101">
        <v>0</v>
      </c>
      <c r="K1040" s="101">
        <v>0</v>
      </c>
      <c r="L1040" s="101">
        <v>0</v>
      </c>
      <c r="M1040" s="101">
        <v>0</v>
      </c>
      <c r="N1040" s="101">
        <v>0</v>
      </c>
      <c r="O1040" s="239">
        <v>0</v>
      </c>
      <c r="P1040" s="7"/>
      <c r="Q1040" s="78">
        <v>2.8571428571428568</v>
      </c>
      <c r="R1040" s="193">
        <v>0.14285714285714285</v>
      </c>
      <c r="S1040" s="101">
        <v>2.2857142857142856</v>
      </c>
      <c r="T1040" s="101">
        <v>0</v>
      </c>
      <c r="U1040" s="101">
        <v>0.42857142857142855</v>
      </c>
      <c r="V1040" s="101">
        <v>0</v>
      </c>
      <c r="W1040" s="101">
        <v>0</v>
      </c>
      <c r="X1040" s="101">
        <v>0</v>
      </c>
      <c r="Y1040" s="101">
        <v>0</v>
      </c>
      <c r="Z1040" s="101">
        <v>0</v>
      </c>
      <c r="AA1040" s="101">
        <v>0</v>
      </c>
      <c r="AB1040" s="101">
        <v>0</v>
      </c>
      <c r="AC1040" s="239">
        <v>0</v>
      </c>
      <c r="AD1040" s="7"/>
      <c r="AE1040" s="78">
        <v>6.1428571428571432</v>
      </c>
      <c r="AF1040" s="193">
        <v>0.14285714285714285</v>
      </c>
      <c r="AG1040" s="101">
        <v>5.2857142857142856</v>
      </c>
      <c r="AH1040" s="101">
        <v>0</v>
      </c>
      <c r="AI1040" s="101">
        <v>0.7142857142857143</v>
      </c>
      <c r="AJ1040" s="101">
        <v>0</v>
      </c>
      <c r="AK1040" s="101">
        <v>0</v>
      </c>
      <c r="AL1040" s="101">
        <v>0</v>
      </c>
      <c r="AM1040" s="101">
        <v>0</v>
      </c>
      <c r="AN1040" s="101">
        <v>0</v>
      </c>
      <c r="AO1040" s="101">
        <v>0</v>
      </c>
      <c r="AP1040" s="101">
        <v>0</v>
      </c>
      <c r="AQ1040" s="239">
        <v>0</v>
      </c>
      <c r="AR1040" s="10"/>
    </row>
    <row r="1041" spans="1:44" x14ac:dyDescent="0.35">
      <c r="A1041" s="171"/>
      <c r="B1041" s="228">
        <v>0.79166700000000001</v>
      </c>
      <c r="C1041" s="78">
        <v>4.4285714285714288</v>
      </c>
      <c r="D1041" s="193">
        <v>0</v>
      </c>
      <c r="E1041" s="101">
        <v>4.1428571428571432</v>
      </c>
      <c r="F1041" s="101">
        <v>0</v>
      </c>
      <c r="G1041" s="101">
        <v>0.2857142857142857</v>
      </c>
      <c r="H1041" s="101">
        <v>0</v>
      </c>
      <c r="I1041" s="101">
        <v>0</v>
      </c>
      <c r="J1041" s="101">
        <v>0</v>
      </c>
      <c r="K1041" s="101">
        <v>0</v>
      </c>
      <c r="L1041" s="101">
        <v>0</v>
      </c>
      <c r="M1041" s="101">
        <v>0</v>
      </c>
      <c r="N1041" s="101">
        <v>0</v>
      </c>
      <c r="O1041" s="239">
        <v>0</v>
      </c>
      <c r="P1041" s="7"/>
      <c r="Q1041" s="78">
        <v>4.4285714285714288</v>
      </c>
      <c r="R1041" s="193">
        <v>0</v>
      </c>
      <c r="S1041" s="101">
        <v>4.2857142857142856</v>
      </c>
      <c r="T1041" s="101">
        <v>0</v>
      </c>
      <c r="U1041" s="101">
        <v>0.14285714285714285</v>
      </c>
      <c r="V1041" s="101">
        <v>0</v>
      </c>
      <c r="W1041" s="101">
        <v>0</v>
      </c>
      <c r="X1041" s="101">
        <v>0</v>
      </c>
      <c r="Y1041" s="101">
        <v>0</v>
      </c>
      <c r="Z1041" s="101">
        <v>0</v>
      </c>
      <c r="AA1041" s="101">
        <v>0</v>
      </c>
      <c r="AB1041" s="101">
        <v>0</v>
      </c>
      <c r="AC1041" s="239">
        <v>0</v>
      </c>
      <c r="AD1041" s="7"/>
      <c r="AE1041" s="78">
        <v>8.8571428571428577</v>
      </c>
      <c r="AF1041" s="193">
        <v>0</v>
      </c>
      <c r="AG1041" s="101">
        <v>8.4285714285714288</v>
      </c>
      <c r="AH1041" s="101">
        <v>0</v>
      </c>
      <c r="AI1041" s="101">
        <v>0.42857142857142855</v>
      </c>
      <c r="AJ1041" s="101">
        <v>0</v>
      </c>
      <c r="AK1041" s="101">
        <v>0</v>
      </c>
      <c r="AL1041" s="101">
        <v>0</v>
      </c>
      <c r="AM1041" s="101">
        <v>0</v>
      </c>
      <c r="AN1041" s="101">
        <v>0</v>
      </c>
      <c r="AO1041" s="101">
        <v>0</v>
      </c>
      <c r="AP1041" s="101">
        <v>0</v>
      </c>
      <c r="AQ1041" s="239">
        <v>0</v>
      </c>
      <c r="AR1041" s="10"/>
    </row>
    <row r="1042" spans="1:44" x14ac:dyDescent="0.35">
      <c r="A1042" s="171"/>
      <c r="B1042" s="228">
        <v>0.80208299999999999</v>
      </c>
      <c r="C1042" s="78">
        <v>4.5714285714285712</v>
      </c>
      <c r="D1042" s="193">
        <v>0</v>
      </c>
      <c r="E1042" s="101">
        <v>4.5714285714285712</v>
      </c>
      <c r="F1042" s="101">
        <v>0</v>
      </c>
      <c r="G1042" s="101">
        <v>0</v>
      </c>
      <c r="H1042" s="101">
        <v>0</v>
      </c>
      <c r="I1042" s="101">
        <v>0</v>
      </c>
      <c r="J1042" s="101">
        <v>0</v>
      </c>
      <c r="K1042" s="101">
        <v>0</v>
      </c>
      <c r="L1042" s="101">
        <v>0</v>
      </c>
      <c r="M1042" s="101">
        <v>0</v>
      </c>
      <c r="N1042" s="101">
        <v>0</v>
      </c>
      <c r="O1042" s="239">
        <v>0</v>
      </c>
      <c r="P1042" s="7"/>
      <c r="Q1042" s="78">
        <v>1.2857142857142858</v>
      </c>
      <c r="R1042" s="193">
        <v>0</v>
      </c>
      <c r="S1042" s="101">
        <v>1.2857142857142858</v>
      </c>
      <c r="T1042" s="101">
        <v>0</v>
      </c>
      <c r="U1042" s="101">
        <v>0</v>
      </c>
      <c r="V1042" s="101">
        <v>0</v>
      </c>
      <c r="W1042" s="101">
        <v>0</v>
      </c>
      <c r="X1042" s="101">
        <v>0</v>
      </c>
      <c r="Y1042" s="101">
        <v>0</v>
      </c>
      <c r="Z1042" s="101">
        <v>0</v>
      </c>
      <c r="AA1042" s="101">
        <v>0</v>
      </c>
      <c r="AB1042" s="101">
        <v>0</v>
      </c>
      <c r="AC1042" s="239">
        <v>0</v>
      </c>
      <c r="AD1042" s="7"/>
      <c r="AE1042" s="78">
        <v>5.8571428571428568</v>
      </c>
      <c r="AF1042" s="193">
        <v>0</v>
      </c>
      <c r="AG1042" s="101">
        <v>5.8571428571428568</v>
      </c>
      <c r="AH1042" s="101">
        <v>0</v>
      </c>
      <c r="AI1042" s="101">
        <v>0</v>
      </c>
      <c r="AJ1042" s="101">
        <v>0</v>
      </c>
      <c r="AK1042" s="101">
        <v>0</v>
      </c>
      <c r="AL1042" s="101">
        <v>0</v>
      </c>
      <c r="AM1042" s="101">
        <v>0</v>
      </c>
      <c r="AN1042" s="101">
        <v>0</v>
      </c>
      <c r="AO1042" s="101">
        <v>0</v>
      </c>
      <c r="AP1042" s="101">
        <v>0</v>
      </c>
      <c r="AQ1042" s="239">
        <v>0</v>
      </c>
      <c r="AR1042" s="10"/>
    </row>
    <row r="1043" spans="1:44" x14ac:dyDescent="0.35">
      <c r="A1043" s="171"/>
      <c r="B1043" s="228">
        <v>0.8125</v>
      </c>
      <c r="C1043" s="78">
        <v>0.5714285714285714</v>
      </c>
      <c r="D1043" s="193">
        <v>0</v>
      </c>
      <c r="E1043" s="101">
        <v>0.5714285714285714</v>
      </c>
      <c r="F1043" s="101">
        <v>0</v>
      </c>
      <c r="G1043" s="101">
        <v>0</v>
      </c>
      <c r="H1043" s="101">
        <v>0</v>
      </c>
      <c r="I1043" s="101">
        <v>0</v>
      </c>
      <c r="J1043" s="101">
        <v>0</v>
      </c>
      <c r="K1043" s="101">
        <v>0</v>
      </c>
      <c r="L1043" s="101">
        <v>0</v>
      </c>
      <c r="M1043" s="101">
        <v>0</v>
      </c>
      <c r="N1043" s="101">
        <v>0</v>
      </c>
      <c r="O1043" s="239">
        <v>0</v>
      </c>
      <c r="P1043" s="7"/>
      <c r="Q1043" s="78">
        <v>3.7142857142857144</v>
      </c>
      <c r="R1043" s="193">
        <v>0</v>
      </c>
      <c r="S1043" s="101">
        <v>3.7142857142857144</v>
      </c>
      <c r="T1043" s="101">
        <v>0</v>
      </c>
      <c r="U1043" s="101">
        <v>0</v>
      </c>
      <c r="V1043" s="101">
        <v>0</v>
      </c>
      <c r="W1043" s="101">
        <v>0</v>
      </c>
      <c r="X1043" s="101">
        <v>0</v>
      </c>
      <c r="Y1043" s="101">
        <v>0</v>
      </c>
      <c r="Z1043" s="101">
        <v>0</v>
      </c>
      <c r="AA1043" s="101">
        <v>0</v>
      </c>
      <c r="AB1043" s="101">
        <v>0</v>
      </c>
      <c r="AC1043" s="239">
        <v>0</v>
      </c>
      <c r="AD1043" s="7"/>
      <c r="AE1043" s="78">
        <v>4.2857142857142856</v>
      </c>
      <c r="AF1043" s="193">
        <v>0</v>
      </c>
      <c r="AG1043" s="101">
        <v>4.2857142857142856</v>
      </c>
      <c r="AH1043" s="101">
        <v>0</v>
      </c>
      <c r="AI1043" s="101">
        <v>0</v>
      </c>
      <c r="AJ1043" s="101">
        <v>0</v>
      </c>
      <c r="AK1043" s="101">
        <v>0</v>
      </c>
      <c r="AL1043" s="101">
        <v>0</v>
      </c>
      <c r="AM1043" s="101">
        <v>0</v>
      </c>
      <c r="AN1043" s="101">
        <v>0</v>
      </c>
      <c r="AO1043" s="101">
        <v>0</v>
      </c>
      <c r="AP1043" s="101">
        <v>0</v>
      </c>
      <c r="AQ1043" s="239">
        <v>0</v>
      </c>
      <c r="AR1043" s="10"/>
    </row>
    <row r="1044" spans="1:44" x14ac:dyDescent="0.35">
      <c r="A1044" s="171"/>
      <c r="B1044" s="228">
        <v>0.82291700000000001</v>
      </c>
      <c r="C1044" s="78">
        <v>2</v>
      </c>
      <c r="D1044" s="193">
        <v>0</v>
      </c>
      <c r="E1044" s="101">
        <v>1.7142857142857142</v>
      </c>
      <c r="F1044" s="101">
        <v>0</v>
      </c>
      <c r="G1044" s="101">
        <v>0.2857142857142857</v>
      </c>
      <c r="H1044" s="101">
        <v>0</v>
      </c>
      <c r="I1044" s="101">
        <v>0</v>
      </c>
      <c r="J1044" s="101">
        <v>0</v>
      </c>
      <c r="K1044" s="101">
        <v>0</v>
      </c>
      <c r="L1044" s="101">
        <v>0</v>
      </c>
      <c r="M1044" s="101">
        <v>0</v>
      </c>
      <c r="N1044" s="101">
        <v>0</v>
      </c>
      <c r="O1044" s="239">
        <v>0</v>
      </c>
      <c r="P1044" s="7"/>
      <c r="Q1044" s="78">
        <v>1.5714285714285714</v>
      </c>
      <c r="R1044" s="193">
        <v>0</v>
      </c>
      <c r="S1044" s="101">
        <v>1.5714285714285714</v>
      </c>
      <c r="T1044" s="101">
        <v>0</v>
      </c>
      <c r="U1044" s="101">
        <v>0</v>
      </c>
      <c r="V1044" s="101">
        <v>0</v>
      </c>
      <c r="W1044" s="101">
        <v>0</v>
      </c>
      <c r="X1044" s="101">
        <v>0</v>
      </c>
      <c r="Y1044" s="101">
        <v>0</v>
      </c>
      <c r="Z1044" s="101">
        <v>0</v>
      </c>
      <c r="AA1044" s="101">
        <v>0</v>
      </c>
      <c r="AB1044" s="101">
        <v>0</v>
      </c>
      <c r="AC1044" s="239">
        <v>0</v>
      </c>
      <c r="AD1044" s="7"/>
      <c r="AE1044" s="78">
        <v>3.5714285714285712</v>
      </c>
      <c r="AF1044" s="193">
        <v>0</v>
      </c>
      <c r="AG1044" s="101">
        <v>3.2857142857142856</v>
      </c>
      <c r="AH1044" s="101">
        <v>0</v>
      </c>
      <c r="AI1044" s="101">
        <v>0.2857142857142857</v>
      </c>
      <c r="AJ1044" s="101">
        <v>0</v>
      </c>
      <c r="AK1044" s="101">
        <v>0</v>
      </c>
      <c r="AL1044" s="101">
        <v>0</v>
      </c>
      <c r="AM1044" s="101">
        <v>0</v>
      </c>
      <c r="AN1044" s="101">
        <v>0</v>
      </c>
      <c r="AO1044" s="101">
        <v>0</v>
      </c>
      <c r="AP1044" s="101">
        <v>0</v>
      </c>
      <c r="AQ1044" s="239">
        <v>0</v>
      </c>
      <c r="AR1044" s="10"/>
    </row>
    <row r="1045" spans="1:44" x14ac:dyDescent="0.35">
      <c r="A1045" s="171"/>
      <c r="B1045" s="228">
        <v>0.83333299999999999</v>
      </c>
      <c r="C1045" s="78">
        <v>1.2857142857142856</v>
      </c>
      <c r="D1045" s="193">
        <v>0</v>
      </c>
      <c r="E1045" s="101">
        <v>0.5714285714285714</v>
      </c>
      <c r="F1045" s="101">
        <v>0</v>
      </c>
      <c r="G1045" s="101">
        <v>0.7142857142857143</v>
      </c>
      <c r="H1045" s="101">
        <v>0</v>
      </c>
      <c r="I1045" s="101">
        <v>0</v>
      </c>
      <c r="J1045" s="101">
        <v>0</v>
      </c>
      <c r="K1045" s="101">
        <v>0</v>
      </c>
      <c r="L1045" s="101">
        <v>0</v>
      </c>
      <c r="M1045" s="101">
        <v>0</v>
      </c>
      <c r="N1045" s="101">
        <v>0</v>
      </c>
      <c r="O1045" s="239">
        <v>0</v>
      </c>
      <c r="P1045" s="7"/>
      <c r="Q1045" s="78">
        <v>1</v>
      </c>
      <c r="R1045" s="193">
        <v>0</v>
      </c>
      <c r="S1045" s="101">
        <v>0.8571428571428571</v>
      </c>
      <c r="T1045" s="101">
        <v>0</v>
      </c>
      <c r="U1045" s="101">
        <v>0.14285714285714285</v>
      </c>
      <c r="V1045" s="101">
        <v>0</v>
      </c>
      <c r="W1045" s="101">
        <v>0</v>
      </c>
      <c r="X1045" s="101">
        <v>0</v>
      </c>
      <c r="Y1045" s="101">
        <v>0</v>
      </c>
      <c r="Z1045" s="101">
        <v>0</v>
      </c>
      <c r="AA1045" s="101">
        <v>0</v>
      </c>
      <c r="AB1045" s="101">
        <v>0</v>
      </c>
      <c r="AC1045" s="239">
        <v>0</v>
      </c>
      <c r="AD1045" s="7"/>
      <c r="AE1045" s="78">
        <v>2.2857142857142856</v>
      </c>
      <c r="AF1045" s="193">
        <v>0</v>
      </c>
      <c r="AG1045" s="101">
        <v>1.4285714285714286</v>
      </c>
      <c r="AH1045" s="101">
        <v>0</v>
      </c>
      <c r="AI1045" s="101">
        <v>0.8571428571428571</v>
      </c>
      <c r="AJ1045" s="101">
        <v>0</v>
      </c>
      <c r="AK1045" s="101">
        <v>0</v>
      </c>
      <c r="AL1045" s="101">
        <v>0</v>
      </c>
      <c r="AM1045" s="101">
        <v>0</v>
      </c>
      <c r="AN1045" s="101">
        <v>0</v>
      </c>
      <c r="AO1045" s="101">
        <v>0</v>
      </c>
      <c r="AP1045" s="101">
        <v>0</v>
      </c>
      <c r="AQ1045" s="239">
        <v>0</v>
      </c>
      <c r="AR1045" s="10"/>
    </row>
    <row r="1046" spans="1:44" x14ac:dyDescent="0.35">
      <c r="A1046" s="171"/>
      <c r="B1046" s="228">
        <v>0.84375</v>
      </c>
      <c r="C1046" s="78">
        <v>0.8571428571428571</v>
      </c>
      <c r="D1046" s="193">
        <v>0</v>
      </c>
      <c r="E1046" s="101">
        <v>0.5714285714285714</v>
      </c>
      <c r="F1046" s="101">
        <v>0</v>
      </c>
      <c r="G1046" s="101">
        <v>0.2857142857142857</v>
      </c>
      <c r="H1046" s="101">
        <v>0</v>
      </c>
      <c r="I1046" s="101">
        <v>0</v>
      </c>
      <c r="J1046" s="101">
        <v>0</v>
      </c>
      <c r="K1046" s="101">
        <v>0</v>
      </c>
      <c r="L1046" s="101">
        <v>0</v>
      </c>
      <c r="M1046" s="101">
        <v>0</v>
      </c>
      <c r="N1046" s="101">
        <v>0</v>
      </c>
      <c r="O1046" s="239">
        <v>0</v>
      </c>
      <c r="P1046" s="7"/>
      <c r="Q1046" s="78">
        <v>0.5714285714285714</v>
      </c>
      <c r="R1046" s="193">
        <v>0</v>
      </c>
      <c r="S1046" s="101">
        <v>0.5714285714285714</v>
      </c>
      <c r="T1046" s="101">
        <v>0</v>
      </c>
      <c r="U1046" s="101">
        <v>0</v>
      </c>
      <c r="V1046" s="101">
        <v>0</v>
      </c>
      <c r="W1046" s="101">
        <v>0</v>
      </c>
      <c r="X1046" s="101">
        <v>0</v>
      </c>
      <c r="Y1046" s="101">
        <v>0</v>
      </c>
      <c r="Z1046" s="101">
        <v>0</v>
      </c>
      <c r="AA1046" s="101">
        <v>0</v>
      </c>
      <c r="AB1046" s="101">
        <v>0</v>
      </c>
      <c r="AC1046" s="239">
        <v>0</v>
      </c>
      <c r="AD1046" s="7"/>
      <c r="AE1046" s="78">
        <v>1.4285714285714284</v>
      </c>
      <c r="AF1046" s="193">
        <v>0</v>
      </c>
      <c r="AG1046" s="101">
        <v>1.1428571428571428</v>
      </c>
      <c r="AH1046" s="101">
        <v>0</v>
      </c>
      <c r="AI1046" s="101">
        <v>0.2857142857142857</v>
      </c>
      <c r="AJ1046" s="101">
        <v>0</v>
      </c>
      <c r="AK1046" s="101">
        <v>0</v>
      </c>
      <c r="AL1046" s="101">
        <v>0</v>
      </c>
      <c r="AM1046" s="101">
        <v>0</v>
      </c>
      <c r="AN1046" s="101">
        <v>0</v>
      </c>
      <c r="AO1046" s="101">
        <v>0</v>
      </c>
      <c r="AP1046" s="101">
        <v>0</v>
      </c>
      <c r="AQ1046" s="239">
        <v>0</v>
      </c>
      <c r="AR1046" s="10"/>
    </row>
    <row r="1047" spans="1:44" x14ac:dyDescent="0.35">
      <c r="A1047" s="171"/>
      <c r="B1047" s="228">
        <v>0.85416700000000001</v>
      </c>
      <c r="C1047" s="78">
        <v>0.5714285714285714</v>
      </c>
      <c r="D1047" s="193">
        <v>0</v>
      </c>
      <c r="E1047" s="101">
        <v>0.42857142857142855</v>
      </c>
      <c r="F1047" s="101">
        <v>0</v>
      </c>
      <c r="G1047" s="101">
        <v>0.14285714285714285</v>
      </c>
      <c r="H1047" s="101">
        <v>0</v>
      </c>
      <c r="I1047" s="101">
        <v>0</v>
      </c>
      <c r="J1047" s="101">
        <v>0</v>
      </c>
      <c r="K1047" s="101">
        <v>0</v>
      </c>
      <c r="L1047" s="101">
        <v>0</v>
      </c>
      <c r="M1047" s="101">
        <v>0</v>
      </c>
      <c r="N1047" s="101">
        <v>0</v>
      </c>
      <c r="O1047" s="239">
        <v>0</v>
      </c>
      <c r="P1047" s="7"/>
      <c r="Q1047" s="78">
        <v>1.5714285714285714</v>
      </c>
      <c r="R1047" s="193">
        <v>0</v>
      </c>
      <c r="S1047" s="101">
        <v>1.1428571428571428</v>
      </c>
      <c r="T1047" s="101">
        <v>0</v>
      </c>
      <c r="U1047" s="101">
        <v>0.42857142857142855</v>
      </c>
      <c r="V1047" s="101">
        <v>0</v>
      </c>
      <c r="W1047" s="101">
        <v>0</v>
      </c>
      <c r="X1047" s="101">
        <v>0</v>
      </c>
      <c r="Y1047" s="101">
        <v>0</v>
      </c>
      <c r="Z1047" s="101">
        <v>0</v>
      </c>
      <c r="AA1047" s="101">
        <v>0</v>
      </c>
      <c r="AB1047" s="101">
        <v>0</v>
      </c>
      <c r="AC1047" s="239">
        <v>0</v>
      </c>
      <c r="AD1047" s="7"/>
      <c r="AE1047" s="78">
        <v>2.1428571428571428</v>
      </c>
      <c r="AF1047" s="193">
        <v>0</v>
      </c>
      <c r="AG1047" s="101">
        <v>1.5714285714285714</v>
      </c>
      <c r="AH1047" s="101">
        <v>0</v>
      </c>
      <c r="AI1047" s="101">
        <v>0.5714285714285714</v>
      </c>
      <c r="AJ1047" s="101">
        <v>0</v>
      </c>
      <c r="AK1047" s="101">
        <v>0</v>
      </c>
      <c r="AL1047" s="101">
        <v>0</v>
      </c>
      <c r="AM1047" s="101">
        <v>0</v>
      </c>
      <c r="AN1047" s="101">
        <v>0</v>
      </c>
      <c r="AO1047" s="101">
        <v>0</v>
      </c>
      <c r="AP1047" s="101">
        <v>0</v>
      </c>
      <c r="AQ1047" s="239">
        <v>0</v>
      </c>
      <c r="AR1047" s="10"/>
    </row>
    <row r="1048" spans="1:44" x14ac:dyDescent="0.35">
      <c r="A1048" s="171"/>
      <c r="B1048" s="228">
        <v>0.86458299999999999</v>
      </c>
      <c r="C1048" s="78">
        <v>1.7142857142857144</v>
      </c>
      <c r="D1048" s="193">
        <v>0</v>
      </c>
      <c r="E1048" s="101">
        <v>1.4285714285714286</v>
      </c>
      <c r="F1048" s="101">
        <v>0</v>
      </c>
      <c r="G1048" s="101">
        <v>0.2857142857142857</v>
      </c>
      <c r="H1048" s="101">
        <v>0</v>
      </c>
      <c r="I1048" s="101">
        <v>0</v>
      </c>
      <c r="J1048" s="101">
        <v>0</v>
      </c>
      <c r="K1048" s="101">
        <v>0</v>
      </c>
      <c r="L1048" s="101">
        <v>0</v>
      </c>
      <c r="M1048" s="101">
        <v>0</v>
      </c>
      <c r="N1048" s="101">
        <v>0</v>
      </c>
      <c r="O1048" s="239">
        <v>0</v>
      </c>
      <c r="P1048" s="7"/>
      <c r="Q1048" s="78">
        <v>0.7142857142857143</v>
      </c>
      <c r="R1048" s="193">
        <v>0</v>
      </c>
      <c r="S1048" s="101">
        <v>0.7142857142857143</v>
      </c>
      <c r="T1048" s="101">
        <v>0</v>
      </c>
      <c r="U1048" s="101">
        <v>0</v>
      </c>
      <c r="V1048" s="101">
        <v>0</v>
      </c>
      <c r="W1048" s="101">
        <v>0</v>
      </c>
      <c r="X1048" s="101">
        <v>0</v>
      </c>
      <c r="Y1048" s="101">
        <v>0</v>
      </c>
      <c r="Z1048" s="101">
        <v>0</v>
      </c>
      <c r="AA1048" s="101">
        <v>0</v>
      </c>
      <c r="AB1048" s="101">
        <v>0</v>
      </c>
      <c r="AC1048" s="239">
        <v>0</v>
      </c>
      <c r="AD1048" s="7"/>
      <c r="AE1048" s="78">
        <v>2.4285714285714284</v>
      </c>
      <c r="AF1048" s="193">
        <v>0</v>
      </c>
      <c r="AG1048" s="101">
        <v>2.1428571428571428</v>
      </c>
      <c r="AH1048" s="101">
        <v>0</v>
      </c>
      <c r="AI1048" s="101">
        <v>0.2857142857142857</v>
      </c>
      <c r="AJ1048" s="101">
        <v>0</v>
      </c>
      <c r="AK1048" s="101">
        <v>0</v>
      </c>
      <c r="AL1048" s="101">
        <v>0</v>
      </c>
      <c r="AM1048" s="101">
        <v>0</v>
      </c>
      <c r="AN1048" s="101">
        <v>0</v>
      </c>
      <c r="AO1048" s="101">
        <v>0</v>
      </c>
      <c r="AP1048" s="101">
        <v>0</v>
      </c>
      <c r="AQ1048" s="239">
        <v>0</v>
      </c>
      <c r="AR1048" s="10"/>
    </row>
    <row r="1049" spans="1:44" x14ac:dyDescent="0.35">
      <c r="A1049" s="171"/>
      <c r="B1049" s="228">
        <v>0.875</v>
      </c>
      <c r="C1049" s="78">
        <v>1.4285714285714286</v>
      </c>
      <c r="D1049" s="193">
        <v>0</v>
      </c>
      <c r="E1049" s="101">
        <v>1.2857142857142858</v>
      </c>
      <c r="F1049" s="101">
        <v>0</v>
      </c>
      <c r="G1049" s="101">
        <v>0.14285714285714285</v>
      </c>
      <c r="H1049" s="101">
        <v>0</v>
      </c>
      <c r="I1049" s="101">
        <v>0</v>
      </c>
      <c r="J1049" s="101">
        <v>0</v>
      </c>
      <c r="K1049" s="101">
        <v>0</v>
      </c>
      <c r="L1049" s="101">
        <v>0</v>
      </c>
      <c r="M1049" s="101">
        <v>0</v>
      </c>
      <c r="N1049" s="101">
        <v>0</v>
      </c>
      <c r="O1049" s="239">
        <v>0</v>
      </c>
      <c r="P1049" s="7"/>
      <c r="Q1049" s="78">
        <v>0.85714285714285721</v>
      </c>
      <c r="R1049" s="193">
        <v>0</v>
      </c>
      <c r="S1049" s="101">
        <v>0.7142857142857143</v>
      </c>
      <c r="T1049" s="101">
        <v>0</v>
      </c>
      <c r="U1049" s="101">
        <v>0.14285714285714285</v>
      </c>
      <c r="V1049" s="101">
        <v>0</v>
      </c>
      <c r="W1049" s="101">
        <v>0</v>
      </c>
      <c r="X1049" s="101">
        <v>0</v>
      </c>
      <c r="Y1049" s="101">
        <v>0</v>
      </c>
      <c r="Z1049" s="101">
        <v>0</v>
      </c>
      <c r="AA1049" s="101">
        <v>0</v>
      </c>
      <c r="AB1049" s="101">
        <v>0</v>
      </c>
      <c r="AC1049" s="239">
        <v>0</v>
      </c>
      <c r="AD1049" s="7"/>
      <c r="AE1049" s="78">
        <v>2.2857142857142856</v>
      </c>
      <c r="AF1049" s="193">
        <v>0</v>
      </c>
      <c r="AG1049" s="101">
        <v>2</v>
      </c>
      <c r="AH1049" s="101">
        <v>0</v>
      </c>
      <c r="AI1049" s="101">
        <v>0.2857142857142857</v>
      </c>
      <c r="AJ1049" s="101">
        <v>0</v>
      </c>
      <c r="AK1049" s="101">
        <v>0</v>
      </c>
      <c r="AL1049" s="101">
        <v>0</v>
      </c>
      <c r="AM1049" s="101">
        <v>0</v>
      </c>
      <c r="AN1049" s="101">
        <v>0</v>
      </c>
      <c r="AO1049" s="101">
        <v>0</v>
      </c>
      <c r="AP1049" s="101">
        <v>0</v>
      </c>
      <c r="AQ1049" s="239">
        <v>0</v>
      </c>
      <c r="AR1049" s="10"/>
    </row>
    <row r="1050" spans="1:44" x14ac:dyDescent="0.35">
      <c r="A1050" s="171"/>
      <c r="B1050" s="228">
        <v>0.88541700000000001</v>
      </c>
      <c r="C1050" s="78">
        <v>1</v>
      </c>
      <c r="D1050" s="193">
        <v>0</v>
      </c>
      <c r="E1050" s="101">
        <v>1</v>
      </c>
      <c r="F1050" s="101">
        <v>0</v>
      </c>
      <c r="G1050" s="101">
        <v>0</v>
      </c>
      <c r="H1050" s="101">
        <v>0</v>
      </c>
      <c r="I1050" s="101">
        <v>0</v>
      </c>
      <c r="J1050" s="101">
        <v>0</v>
      </c>
      <c r="K1050" s="101">
        <v>0</v>
      </c>
      <c r="L1050" s="101">
        <v>0</v>
      </c>
      <c r="M1050" s="101">
        <v>0</v>
      </c>
      <c r="N1050" s="101">
        <v>0</v>
      </c>
      <c r="O1050" s="239">
        <v>0</v>
      </c>
      <c r="P1050" s="7"/>
      <c r="Q1050" s="78">
        <v>0.42857142857142855</v>
      </c>
      <c r="R1050" s="193">
        <v>0</v>
      </c>
      <c r="S1050" s="101">
        <v>0.42857142857142855</v>
      </c>
      <c r="T1050" s="101">
        <v>0</v>
      </c>
      <c r="U1050" s="101">
        <v>0</v>
      </c>
      <c r="V1050" s="101">
        <v>0</v>
      </c>
      <c r="W1050" s="101">
        <v>0</v>
      </c>
      <c r="X1050" s="101">
        <v>0</v>
      </c>
      <c r="Y1050" s="101">
        <v>0</v>
      </c>
      <c r="Z1050" s="101">
        <v>0</v>
      </c>
      <c r="AA1050" s="101">
        <v>0</v>
      </c>
      <c r="AB1050" s="101">
        <v>0</v>
      </c>
      <c r="AC1050" s="239">
        <v>0</v>
      </c>
      <c r="AD1050" s="7"/>
      <c r="AE1050" s="78">
        <v>1.4285714285714286</v>
      </c>
      <c r="AF1050" s="193">
        <v>0</v>
      </c>
      <c r="AG1050" s="101">
        <v>1.4285714285714286</v>
      </c>
      <c r="AH1050" s="101">
        <v>0</v>
      </c>
      <c r="AI1050" s="101">
        <v>0</v>
      </c>
      <c r="AJ1050" s="101">
        <v>0</v>
      </c>
      <c r="AK1050" s="101">
        <v>0</v>
      </c>
      <c r="AL1050" s="101">
        <v>0</v>
      </c>
      <c r="AM1050" s="101">
        <v>0</v>
      </c>
      <c r="AN1050" s="101">
        <v>0</v>
      </c>
      <c r="AO1050" s="101">
        <v>0</v>
      </c>
      <c r="AP1050" s="101">
        <v>0</v>
      </c>
      <c r="AQ1050" s="239">
        <v>0</v>
      </c>
      <c r="AR1050" s="10"/>
    </row>
    <row r="1051" spans="1:44" x14ac:dyDescent="0.35">
      <c r="A1051" s="171"/>
      <c r="B1051" s="228">
        <v>0.89583299999999999</v>
      </c>
      <c r="C1051" s="78">
        <v>1</v>
      </c>
      <c r="D1051" s="193">
        <v>0</v>
      </c>
      <c r="E1051" s="101">
        <v>0.7142857142857143</v>
      </c>
      <c r="F1051" s="101">
        <v>0</v>
      </c>
      <c r="G1051" s="101">
        <v>0.2857142857142857</v>
      </c>
      <c r="H1051" s="101">
        <v>0</v>
      </c>
      <c r="I1051" s="101">
        <v>0</v>
      </c>
      <c r="J1051" s="101">
        <v>0</v>
      </c>
      <c r="K1051" s="101">
        <v>0</v>
      </c>
      <c r="L1051" s="101">
        <v>0</v>
      </c>
      <c r="M1051" s="101">
        <v>0</v>
      </c>
      <c r="N1051" s="101">
        <v>0</v>
      </c>
      <c r="O1051" s="239">
        <v>0</v>
      </c>
      <c r="P1051" s="7"/>
      <c r="Q1051" s="78">
        <v>2.8571428571428572</v>
      </c>
      <c r="R1051" s="193">
        <v>0</v>
      </c>
      <c r="S1051" s="101">
        <v>2.8571428571428572</v>
      </c>
      <c r="T1051" s="101">
        <v>0</v>
      </c>
      <c r="U1051" s="101">
        <v>0</v>
      </c>
      <c r="V1051" s="101">
        <v>0</v>
      </c>
      <c r="W1051" s="101">
        <v>0</v>
      </c>
      <c r="X1051" s="101">
        <v>0</v>
      </c>
      <c r="Y1051" s="101">
        <v>0</v>
      </c>
      <c r="Z1051" s="101">
        <v>0</v>
      </c>
      <c r="AA1051" s="101">
        <v>0</v>
      </c>
      <c r="AB1051" s="101">
        <v>0</v>
      </c>
      <c r="AC1051" s="239">
        <v>0</v>
      </c>
      <c r="AD1051" s="7"/>
      <c r="AE1051" s="78">
        <v>3.8571428571428572</v>
      </c>
      <c r="AF1051" s="193">
        <v>0</v>
      </c>
      <c r="AG1051" s="101">
        <v>3.5714285714285716</v>
      </c>
      <c r="AH1051" s="101">
        <v>0</v>
      </c>
      <c r="AI1051" s="101">
        <v>0.2857142857142857</v>
      </c>
      <c r="AJ1051" s="101">
        <v>0</v>
      </c>
      <c r="AK1051" s="101">
        <v>0</v>
      </c>
      <c r="AL1051" s="101">
        <v>0</v>
      </c>
      <c r="AM1051" s="101">
        <v>0</v>
      </c>
      <c r="AN1051" s="101">
        <v>0</v>
      </c>
      <c r="AO1051" s="101">
        <v>0</v>
      </c>
      <c r="AP1051" s="101">
        <v>0</v>
      </c>
      <c r="AQ1051" s="239">
        <v>0</v>
      </c>
      <c r="AR1051" s="10"/>
    </row>
    <row r="1052" spans="1:44" x14ac:dyDescent="0.35">
      <c r="A1052" s="171"/>
      <c r="B1052" s="228">
        <v>0.90625</v>
      </c>
      <c r="C1052" s="78">
        <v>0.5714285714285714</v>
      </c>
      <c r="D1052" s="193">
        <v>0</v>
      </c>
      <c r="E1052" s="101">
        <v>0.5714285714285714</v>
      </c>
      <c r="F1052" s="101">
        <v>0</v>
      </c>
      <c r="G1052" s="101">
        <v>0</v>
      </c>
      <c r="H1052" s="101">
        <v>0</v>
      </c>
      <c r="I1052" s="101">
        <v>0</v>
      </c>
      <c r="J1052" s="101">
        <v>0</v>
      </c>
      <c r="K1052" s="101">
        <v>0</v>
      </c>
      <c r="L1052" s="101">
        <v>0</v>
      </c>
      <c r="M1052" s="101">
        <v>0</v>
      </c>
      <c r="N1052" s="101">
        <v>0</v>
      </c>
      <c r="O1052" s="239">
        <v>0</v>
      </c>
      <c r="P1052" s="7"/>
      <c r="Q1052" s="78">
        <v>3.8571428571428572</v>
      </c>
      <c r="R1052" s="193">
        <v>0</v>
      </c>
      <c r="S1052" s="101">
        <v>3.7142857142857144</v>
      </c>
      <c r="T1052" s="101">
        <v>0</v>
      </c>
      <c r="U1052" s="101">
        <v>0.14285714285714285</v>
      </c>
      <c r="V1052" s="101">
        <v>0</v>
      </c>
      <c r="W1052" s="101">
        <v>0</v>
      </c>
      <c r="X1052" s="101">
        <v>0</v>
      </c>
      <c r="Y1052" s="101">
        <v>0</v>
      </c>
      <c r="Z1052" s="101">
        <v>0</v>
      </c>
      <c r="AA1052" s="101">
        <v>0</v>
      </c>
      <c r="AB1052" s="101">
        <v>0</v>
      </c>
      <c r="AC1052" s="239">
        <v>0</v>
      </c>
      <c r="AD1052" s="7"/>
      <c r="AE1052" s="78">
        <v>4.4285714285714288</v>
      </c>
      <c r="AF1052" s="193">
        <v>0</v>
      </c>
      <c r="AG1052" s="101">
        <v>4.2857142857142856</v>
      </c>
      <c r="AH1052" s="101">
        <v>0</v>
      </c>
      <c r="AI1052" s="101">
        <v>0.14285714285714285</v>
      </c>
      <c r="AJ1052" s="101">
        <v>0</v>
      </c>
      <c r="AK1052" s="101">
        <v>0</v>
      </c>
      <c r="AL1052" s="101">
        <v>0</v>
      </c>
      <c r="AM1052" s="101">
        <v>0</v>
      </c>
      <c r="AN1052" s="101">
        <v>0</v>
      </c>
      <c r="AO1052" s="101">
        <v>0</v>
      </c>
      <c r="AP1052" s="101">
        <v>0</v>
      </c>
      <c r="AQ1052" s="239">
        <v>0</v>
      </c>
      <c r="AR1052" s="10"/>
    </row>
    <row r="1053" spans="1:44" x14ac:dyDescent="0.35">
      <c r="A1053" s="171"/>
      <c r="B1053" s="228">
        <v>0.91666700000000001</v>
      </c>
      <c r="C1053" s="78">
        <v>0</v>
      </c>
      <c r="D1053" s="193">
        <v>0</v>
      </c>
      <c r="E1053" s="101">
        <v>0</v>
      </c>
      <c r="F1053" s="101">
        <v>0</v>
      </c>
      <c r="G1053" s="101">
        <v>0</v>
      </c>
      <c r="H1053" s="101">
        <v>0</v>
      </c>
      <c r="I1053" s="101">
        <v>0</v>
      </c>
      <c r="J1053" s="101">
        <v>0</v>
      </c>
      <c r="K1053" s="101">
        <v>0</v>
      </c>
      <c r="L1053" s="101">
        <v>0</v>
      </c>
      <c r="M1053" s="101">
        <v>0</v>
      </c>
      <c r="N1053" s="101">
        <v>0</v>
      </c>
      <c r="O1053" s="239">
        <v>0</v>
      </c>
      <c r="P1053" s="7"/>
      <c r="Q1053" s="78">
        <v>2.4285714285714284</v>
      </c>
      <c r="R1053" s="193">
        <v>0</v>
      </c>
      <c r="S1053" s="101">
        <v>2.4285714285714284</v>
      </c>
      <c r="T1053" s="101">
        <v>0</v>
      </c>
      <c r="U1053" s="101">
        <v>0</v>
      </c>
      <c r="V1053" s="101">
        <v>0</v>
      </c>
      <c r="W1053" s="101">
        <v>0</v>
      </c>
      <c r="X1053" s="101">
        <v>0</v>
      </c>
      <c r="Y1053" s="101">
        <v>0</v>
      </c>
      <c r="Z1053" s="101">
        <v>0</v>
      </c>
      <c r="AA1053" s="101">
        <v>0</v>
      </c>
      <c r="AB1053" s="101">
        <v>0</v>
      </c>
      <c r="AC1053" s="239">
        <v>0</v>
      </c>
      <c r="AD1053" s="7"/>
      <c r="AE1053" s="78">
        <v>2.4285714285714284</v>
      </c>
      <c r="AF1053" s="193">
        <v>0</v>
      </c>
      <c r="AG1053" s="101">
        <v>2.4285714285714284</v>
      </c>
      <c r="AH1053" s="101">
        <v>0</v>
      </c>
      <c r="AI1053" s="101">
        <v>0</v>
      </c>
      <c r="AJ1053" s="101">
        <v>0</v>
      </c>
      <c r="AK1053" s="101">
        <v>0</v>
      </c>
      <c r="AL1053" s="101">
        <v>0</v>
      </c>
      <c r="AM1053" s="101">
        <v>0</v>
      </c>
      <c r="AN1053" s="101">
        <v>0</v>
      </c>
      <c r="AO1053" s="101">
        <v>0</v>
      </c>
      <c r="AP1053" s="101">
        <v>0</v>
      </c>
      <c r="AQ1053" s="239">
        <v>0</v>
      </c>
      <c r="AR1053" s="10"/>
    </row>
    <row r="1054" spans="1:44" x14ac:dyDescent="0.35">
      <c r="A1054" s="171"/>
      <c r="B1054" s="228">
        <v>0.92708299999999999</v>
      </c>
      <c r="C1054" s="78">
        <v>1</v>
      </c>
      <c r="D1054" s="193">
        <v>0</v>
      </c>
      <c r="E1054" s="101">
        <v>0.8571428571428571</v>
      </c>
      <c r="F1054" s="101">
        <v>0</v>
      </c>
      <c r="G1054" s="101">
        <v>0.14285714285714285</v>
      </c>
      <c r="H1054" s="101">
        <v>0</v>
      </c>
      <c r="I1054" s="101">
        <v>0</v>
      </c>
      <c r="J1054" s="101">
        <v>0</v>
      </c>
      <c r="K1054" s="101">
        <v>0</v>
      </c>
      <c r="L1054" s="101">
        <v>0</v>
      </c>
      <c r="M1054" s="101">
        <v>0</v>
      </c>
      <c r="N1054" s="101">
        <v>0</v>
      </c>
      <c r="O1054" s="239">
        <v>0</v>
      </c>
      <c r="P1054" s="7"/>
      <c r="Q1054" s="78">
        <v>1.5714285714285714</v>
      </c>
      <c r="R1054" s="193">
        <v>0</v>
      </c>
      <c r="S1054" s="101">
        <v>1.5714285714285714</v>
      </c>
      <c r="T1054" s="101">
        <v>0</v>
      </c>
      <c r="U1054" s="101">
        <v>0</v>
      </c>
      <c r="V1054" s="101">
        <v>0</v>
      </c>
      <c r="W1054" s="101">
        <v>0</v>
      </c>
      <c r="X1054" s="101">
        <v>0</v>
      </c>
      <c r="Y1054" s="101">
        <v>0</v>
      </c>
      <c r="Z1054" s="101">
        <v>0</v>
      </c>
      <c r="AA1054" s="101">
        <v>0</v>
      </c>
      <c r="AB1054" s="101">
        <v>0</v>
      </c>
      <c r="AC1054" s="239">
        <v>0</v>
      </c>
      <c r="AD1054" s="7"/>
      <c r="AE1054" s="78">
        <v>2.5714285714285712</v>
      </c>
      <c r="AF1054" s="193">
        <v>0</v>
      </c>
      <c r="AG1054" s="101">
        <v>2.4285714285714284</v>
      </c>
      <c r="AH1054" s="101">
        <v>0</v>
      </c>
      <c r="AI1054" s="101">
        <v>0.14285714285714285</v>
      </c>
      <c r="AJ1054" s="101">
        <v>0</v>
      </c>
      <c r="AK1054" s="101">
        <v>0</v>
      </c>
      <c r="AL1054" s="101">
        <v>0</v>
      </c>
      <c r="AM1054" s="101">
        <v>0</v>
      </c>
      <c r="AN1054" s="101">
        <v>0</v>
      </c>
      <c r="AO1054" s="101">
        <v>0</v>
      </c>
      <c r="AP1054" s="101">
        <v>0</v>
      </c>
      <c r="AQ1054" s="239">
        <v>0</v>
      </c>
      <c r="AR1054" s="10"/>
    </row>
    <row r="1055" spans="1:44" x14ac:dyDescent="0.35">
      <c r="A1055" s="171"/>
      <c r="B1055" s="228">
        <v>0.9375</v>
      </c>
      <c r="C1055" s="78">
        <v>0.71428571428571419</v>
      </c>
      <c r="D1055" s="193">
        <v>0</v>
      </c>
      <c r="E1055" s="101">
        <v>0.2857142857142857</v>
      </c>
      <c r="F1055" s="101">
        <v>0</v>
      </c>
      <c r="G1055" s="101">
        <v>0.42857142857142855</v>
      </c>
      <c r="H1055" s="101">
        <v>0</v>
      </c>
      <c r="I1055" s="101">
        <v>0</v>
      </c>
      <c r="J1055" s="101">
        <v>0</v>
      </c>
      <c r="K1055" s="101">
        <v>0</v>
      </c>
      <c r="L1055" s="101">
        <v>0</v>
      </c>
      <c r="M1055" s="101">
        <v>0</v>
      </c>
      <c r="N1055" s="101">
        <v>0</v>
      </c>
      <c r="O1055" s="239">
        <v>0</v>
      </c>
      <c r="P1055" s="7"/>
      <c r="Q1055" s="78">
        <v>2.5714285714285716</v>
      </c>
      <c r="R1055" s="193">
        <v>0</v>
      </c>
      <c r="S1055" s="101">
        <v>2.5714285714285716</v>
      </c>
      <c r="T1055" s="101">
        <v>0</v>
      </c>
      <c r="U1055" s="101">
        <v>0</v>
      </c>
      <c r="V1055" s="101">
        <v>0</v>
      </c>
      <c r="W1055" s="101">
        <v>0</v>
      </c>
      <c r="X1055" s="101">
        <v>0</v>
      </c>
      <c r="Y1055" s="101">
        <v>0</v>
      </c>
      <c r="Z1055" s="101">
        <v>0</v>
      </c>
      <c r="AA1055" s="101">
        <v>0</v>
      </c>
      <c r="AB1055" s="101">
        <v>0</v>
      </c>
      <c r="AC1055" s="239">
        <v>0</v>
      </c>
      <c r="AD1055" s="7"/>
      <c r="AE1055" s="78">
        <v>3.2857142857142856</v>
      </c>
      <c r="AF1055" s="193">
        <v>0</v>
      </c>
      <c r="AG1055" s="101">
        <v>2.8571428571428572</v>
      </c>
      <c r="AH1055" s="101">
        <v>0</v>
      </c>
      <c r="AI1055" s="101">
        <v>0.42857142857142855</v>
      </c>
      <c r="AJ1055" s="101">
        <v>0</v>
      </c>
      <c r="AK1055" s="101">
        <v>0</v>
      </c>
      <c r="AL1055" s="101">
        <v>0</v>
      </c>
      <c r="AM1055" s="101">
        <v>0</v>
      </c>
      <c r="AN1055" s="101">
        <v>0</v>
      </c>
      <c r="AO1055" s="101">
        <v>0</v>
      </c>
      <c r="AP1055" s="101">
        <v>0</v>
      </c>
      <c r="AQ1055" s="239">
        <v>0</v>
      </c>
      <c r="AR1055" s="10"/>
    </row>
    <row r="1056" spans="1:44" x14ac:dyDescent="0.35">
      <c r="A1056" s="171"/>
      <c r="B1056" s="228">
        <v>0.94791700000000001</v>
      </c>
      <c r="C1056" s="78">
        <v>0.42857142857142855</v>
      </c>
      <c r="D1056" s="193">
        <v>0</v>
      </c>
      <c r="E1056" s="101">
        <v>0.2857142857142857</v>
      </c>
      <c r="F1056" s="101">
        <v>0</v>
      </c>
      <c r="G1056" s="101">
        <v>0.14285714285714285</v>
      </c>
      <c r="H1056" s="101">
        <v>0</v>
      </c>
      <c r="I1056" s="101">
        <v>0</v>
      </c>
      <c r="J1056" s="101">
        <v>0</v>
      </c>
      <c r="K1056" s="101">
        <v>0</v>
      </c>
      <c r="L1056" s="101">
        <v>0</v>
      </c>
      <c r="M1056" s="101">
        <v>0</v>
      </c>
      <c r="N1056" s="101">
        <v>0</v>
      </c>
      <c r="O1056" s="239">
        <v>0</v>
      </c>
      <c r="P1056" s="7"/>
      <c r="Q1056" s="78">
        <v>0.2857142857142857</v>
      </c>
      <c r="R1056" s="193">
        <v>0</v>
      </c>
      <c r="S1056" s="101">
        <v>0.2857142857142857</v>
      </c>
      <c r="T1056" s="101">
        <v>0</v>
      </c>
      <c r="U1056" s="101">
        <v>0</v>
      </c>
      <c r="V1056" s="101">
        <v>0</v>
      </c>
      <c r="W1056" s="101">
        <v>0</v>
      </c>
      <c r="X1056" s="101">
        <v>0</v>
      </c>
      <c r="Y1056" s="101">
        <v>0</v>
      </c>
      <c r="Z1056" s="101">
        <v>0</v>
      </c>
      <c r="AA1056" s="101">
        <v>0</v>
      </c>
      <c r="AB1056" s="101">
        <v>0</v>
      </c>
      <c r="AC1056" s="239">
        <v>0</v>
      </c>
      <c r="AD1056" s="7"/>
      <c r="AE1056" s="78">
        <v>0.71428571428571419</v>
      </c>
      <c r="AF1056" s="193">
        <v>0</v>
      </c>
      <c r="AG1056" s="101">
        <v>0.5714285714285714</v>
      </c>
      <c r="AH1056" s="101">
        <v>0</v>
      </c>
      <c r="AI1056" s="101">
        <v>0.14285714285714285</v>
      </c>
      <c r="AJ1056" s="101">
        <v>0</v>
      </c>
      <c r="AK1056" s="101">
        <v>0</v>
      </c>
      <c r="AL1056" s="101">
        <v>0</v>
      </c>
      <c r="AM1056" s="101">
        <v>0</v>
      </c>
      <c r="AN1056" s="101">
        <v>0</v>
      </c>
      <c r="AO1056" s="101">
        <v>0</v>
      </c>
      <c r="AP1056" s="101">
        <v>0</v>
      </c>
      <c r="AQ1056" s="239">
        <v>0</v>
      </c>
      <c r="AR1056" s="10"/>
    </row>
    <row r="1057" spans="1:95" x14ac:dyDescent="0.35">
      <c r="A1057" s="171"/>
      <c r="B1057" s="228">
        <v>0.95833299999999999</v>
      </c>
      <c r="C1057" s="78">
        <v>0.14285714285714285</v>
      </c>
      <c r="D1057" s="193">
        <v>0</v>
      </c>
      <c r="E1057" s="101">
        <v>0.14285714285714285</v>
      </c>
      <c r="F1057" s="101">
        <v>0</v>
      </c>
      <c r="G1057" s="101">
        <v>0</v>
      </c>
      <c r="H1057" s="101">
        <v>0</v>
      </c>
      <c r="I1057" s="101">
        <v>0</v>
      </c>
      <c r="J1057" s="101">
        <v>0</v>
      </c>
      <c r="K1057" s="101">
        <v>0</v>
      </c>
      <c r="L1057" s="101">
        <v>0</v>
      </c>
      <c r="M1057" s="101">
        <v>0</v>
      </c>
      <c r="N1057" s="101">
        <v>0</v>
      </c>
      <c r="O1057" s="239">
        <v>0</v>
      </c>
      <c r="P1057" s="7"/>
      <c r="Q1057" s="78">
        <v>0.14285714285714285</v>
      </c>
      <c r="R1057" s="193">
        <v>0</v>
      </c>
      <c r="S1057" s="101">
        <v>0.14285714285714285</v>
      </c>
      <c r="T1057" s="101">
        <v>0</v>
      </c>
      <c r="U1057" s="101">
        <v>0</v>
      </c>
      <c r="V1057" s="101">
        <v>0</v>
      </c>
      <c r="W1057" s="101">
        <v>0</v>
      </c>
      <c r="X1057" s="101">
        <v>0</v>
      </c>
      <c r="Y1057" s="101">
        <v>0</v>
      </c>
      <c r="Z1057" s="101">
        <v>0</v>
      </c>
      <c r="AA1057" s="101">
        <v>0</v>
      </c>
      <c r="AB1057" s="101">
        <v>0</v>
      </c>
      <c r="AC1057" s="239">
        <v>0</v>
      </c>
      <c r="AD1057" s="7"/>
      <c r="AE1057" s="78">
        <v>0.2857142857142857</v>
      </c>
      <c r="AF1057" s="193">
        <v>0</v>
      </c>
      <c r="AG1057" s="101">
        <v>0.2857142857142857</v>
      </c>
      <c r="AH1057" s="101">
        <v>0</v>
      </c>
      <c r="AI1057" s="101">
        <v>0</v>
      </c>
      <c r="AJ1057" s="101">
        <v>0</v>
      </c>
      <c r="AK1057" s="101">
        <v>0</v>
      </c>
      <c r="AL1057" s="101">
        <v>0</v>
      </c>
      <c r="AM1057" s="101">
        <v>0</v>
      </c>
      <c r="AN1057" s="101">
        <v>0</v>
      </c>
      <c r="AO1057" s="101">
        <v>0</v>
      </c>
      <c r="AP1057" s="101">
        <v>0</v>
      </c>
      <c r="AQ1057" s="239">
        <v>0</v>
      </c>
      <c r="AR1057" s="10"/>
    </row>
    <row r="1058" spans="1:95" x14ac:dyDescent="0.35">
      <c r="A1058" s="171"/>
      <c r="B1058" s="228">
        <v>0.96875</v>
      </c>
      <c r="C1058" s="78">
        <v>0.42857142857142855</v>
      </c>
      <c r="D1058" s="193">
        <v>0</v>
      </c>
      <c r="E1058" s="101">
        <v>0.42857142857142855</v>
      </c>
      <c r="F1058" s="101">
        <v>0</v>
      </c>
      <c r="G1058" s="101">
        <v>0</v>
      </c>
      <c r="H1058" s="101">
        <v>0</v>
      </c>
      <c r="I1058" s="101">
        <v>0</v>
      </c>
      <c r="J1058" s="101">
        <v>0</v>
      </c>
      <c r="K1058" s="101">
        <v>0</v>
      </c>
      <c r="L1058" s="101">
        <v>0</v>
      </c>
      <c r="M1058" s="101">
        <v>0</v>
      </c>
      <c r="N1058" s="101">
        <v>0</v>
      </c>
      <c r="O1058" s="239">
        <v>0</v>
      </c>
      <c r="P1058" s="7"/>
      <c r="Q1058" s="78">
        <v>0</v>
      </c>
      <c r="R1058" s="193">
        <v>0</v>
      </c>
      <c r="S1058" s="101">
        <v>0</v>
      </c>
      <c r="T1058" s="101">
        <v>0</v>
      </c>
      <c r="U1058" s="101">
        <v>0</v>
      </c>
      <c r="V1058" s="101">
        <v>0</v>
      </c>
      <c r="W1058" s="101">
        <v>0</v>
      </c>
      <c r="X1058" s="101">
        <v>0</v>
      </c>
      <c r="Y1058" s="101">
        <v>0</v>
      </c>
      <c r="Z1058" s="101">
        <v>0</v>
      </c>
      <c r="AA1058" s="101">
        <v>0</v>
      </c>
      <c r="AB1058" s="101">
        <v>0</v>
      </c>
      <c r="AC1058" s="239">
        <v>0</v>
      </c>
      <c r="AD1058" s="7"/>
      <c r="AE1058" s="78">
        <v>0.42857142857142855</v>
      </c>
      <c r="AF1058" s="193">
        <v>0</v>
      </c>
      <c r="AG1058" s="101">
        <v>0.42857142857142855</v>
      </c>
      <c r="AH1058" s="101">
        <v>0</v>
      </c>
      <c r="AI1058" s="101">
        <v>0</v>
      </c>
      <c r="AJ1058" s="101">
        <v>0</v>
      </c>
      <c r="AK1058" s="101">
        <v>0</v>
      </c>
      <c r="AL1058" s="101">
        <v>0</v>
      </c>
      <c r="AM1058" s="101">
        <v>0</v>
      </c>
      <c r="AN1058" s="101">
        <v>0</v>
      </c>
      <c r="AO1058" s="101">
        <v>0</v>
      </c>
      <c r="AP1058" s="101">
        <v>0</v>
      </c>
      <c r="AQ1058" s="239">
        <v>0</v>
      </c>
      <c r="AR1058" s="10"/>
    </row>
    <row r="1059" spans="1:95" x14ac:dyDescent="0.35">
      <c r="A1059" s="171"/>
      <c r="B1059" s="228">
        <v>0.97916700000000001</v>
      </c>
      <c r="C1059" s="78">
        <v>0.14285714285714285</v>
      </c>
      <c r="D1059" s="193">
        <v>0</v>
      </c>
      <c r="E1059" s="101">
        <v>0.14285714285714285</v>
      </c>
      <c r="F1059" s="101">
        <v>0</v>
      </c>
      <c r="G1059" s="101">
        <v>0</v>
      </c>
      <c r="H1059" s="101">
        <v>0</v>
      </c>
      <c r="I1059" s="101">
        <v>0</v>
      </c>
      <c r="J1059" s="101">
        <v>0</v>
      </c>
      <c r="K1059" s="101">
        <v>0</v>
      </c>
      <c r="L1059" s="101">
        <v>0</v>
      </c>
      <c r="M1059" s="101">
        <v>0</v>
      </c>
      <c r="N1059" s="101">
        <v>0</v>
      </c>
      <c r="O1059" s="239">
        <v>0</v>
      </c>
      <c r="P1059" s="7"/>
      <c r="Q1059" s="78">
        <v>0.14285714285714285</v>
      </c>
      <c r="R1059" s="193">
        <v>0</v>
      </c>
      <c r="S1059" s="101">
        <v>0</v>
      </c>
      <c r="T1059" s="101">
        <v>0</v>
      </c>
      <c r="U1059" s="101">
        <v>0.14285714285714285</v>
      </c>
      <c r="V1059" s="101">
        <v>0</v>
      </c>
      <c r="W1059" s="101">
        <v>0</v>
      </c>
      <c r="X1059" s="101">
        <v>0</v>
      </c>
      <c r="Y1059" s="101">
        <v>0</v>
      </c>
      <c r="Z1059" s="101">
        <v>0</v>
      </c>
      <c r="AA1059" s="101">
        <v>0</v>
      </c>
      <c r="AB1059" s="101">
        <v>0</v>
      </c>
      <c r="AC1059" s="239">
        <v>0</v>
      </c>
      <c r="AD1059" s="7"/>
      <c r="AE1059" s="78">
        <v>0.2857142857142857</v>
      </c>
      <c r="AF1059" s="193">
        <v>0</v>
      </c>
      <c r="AG1059" s="101">
        <v>0.14285714285714285</v>
      </c>
      <c r="AH1059" s="101">
        <v>0</v>
      </c>
      <c r="AI1059" s="101">
        <v>0.14285714285714285</v>
      </c>
      <c r="AJ1059" s="101">
        <v>0</v>
      </c>
      <c r="AK1059" s="101">
        <v>0</v>
      </c>
      <c r="AL1059" s="101">
        <v>0</v>
      </c>
      <c r="AM1059" s="101">
        <v>0</v>
      </c>
      <c r="AN1059" s="101">
        <v>0</v>
      </c>
      <c r="AO1059" s="101">
        <v>0</v>
      </c>
      <c r="AP1059" s="101">
        <v>0</v>
      </c>
      <c r="AQ1059" s="239">
        <v>0</v>
      </c>
      <c r="AR1059" s="10"/>
    </row>
    <row r="1060" spans="1:95" x14ac:dyDescent="0.35">
      <c r="A1060" s="171"/>
      <c r="B1060" s="228">
        <v>0.98958299999999999</v>
      </c>
      <c r="C1060" s="79">
        <v>0.42857142857142855</v>
      </c>
      <c r="D1060" s="240">
        <v>0</v>
      </c>
      <c r="E1060" s="241">
        <v>0.42857142857142855</v>
      </c>
      <c r="F1060" s="241">
        <v>0</v>
      </c>
      <c r="G1060" s="241">
        <v>0</v>
      </c>
      <c r="H1060" s="241">
        <v>0</v>
      </c>
      <c r="I1060" s="241">
        <v>0</v>
      </c>
      <c r="J1060" s="241">
        <v>0</v>
      </c>
      <c r="K1060" s="241">
        <v>0</v>
      </c>
      <c r="L1060" s="241">
        <v>0</v>
      </c>
      <c r="M1060" s="241">
        <v>0</v>
      </c>
      <c r="N1060" s="241">
        <v>0</v>
      </c>
      <c r="O1060" s="242">
        <v>0</v>
      </c>
      <c r="P1060" s="7"/>
      <c r="Q1060" s="79">
        <v>0.14285714285714285</v>
      </c>
      <c r="R1060" s="240">
        <v>0</v>
      </c>
      <c r="S1060" s="241">
        <v>0</v>
      </c>
      <c r="T1060" s="241">
        <v>0</v>
      </c>
      <c r="U1060" s="241">
        <v>0.14285714285714285</v>
      </c>
      <c r="V1060" s="241">
        <v>0</v>
      </c>
      <c r="W1060" s="241">
        <v>0</v>
      </c>
      <c r="X1060" s="241">
        <v>0</v>
      </c>
      <c r="Y1060" s="241">
        <v>0</v>
      </c>
      <c r="Z1060" s="241">
        <v>0</v>
      </c>
      <c r="AA1060" s="241">
        <v>0</v>
      </c>
      <c r="AB1060" s="241">
        <v>0</v>
      </c>
      <c r="AC1060" s="242">
        <v>0</v>
      </c>
      <c r="AD1060" s="7"/>
      <c r="AE1060" s="79">
        <v>0.5714285714285714</v>
      </c>
      <c r="AF1060" s="240">
        <v>0</v>
      </c>
      <c r="AG1060" s="241">
        <v>0.42857142857142855</v>
      </c>
      <c r="AH1060" s="241">
        <v>0</v>
      </c>
      <c r="AI1060" s="241">
        <v>0.14285714285714285</v>
      </c>
      <c r="AJ1060" s="241">
        <v>0</v>
      </c>
      <c r="AK1060" s="241">
        <v>0</v>
      </c>
      <c r="AL1060" s="241">
        <v>0</v>
      </c>
      <c r="AM1060" s="241">
        <v>0</v>
      </c>
      <c r="AN1060" s="241">
        <v>0</v>
      </c>
      <c r="AO1060" s="241">
        <v>0</v>
      </c>
      <c r="AP1060" s="241">
        <v>0</v>
      </c>
      <c r="AQ1060" s="242">
        <v>0</v>
      </c>
      <c r="AR1060" s="10"/>
    </row>
    <row r="1061" spans="1:95" x14ac:dyDescent="0.35">
      <c r="A1061" s="171"/>
      <c r="B1061" s="323" t="s">
        <v>35</v>
      </c>
      <c r="C1061" s="324">
        <v>271.85714285714289</v>
      </c>
      <c r="D1061" s="325">
        <v>6.7142857142857144</v>
      </c>
      <c r="E1061" s="325">
        <v>201.71428571428575</v>
      </c>
      <c r="F1061" s="325">
        <v>3.5714285714285703</v>
      </c>
      <c r="G1061" s="325">
        <v>54.999999999999993</v>
      </c>
      <c r="H1061" s="325">
        <v>0.85714285714285698</v>
      </c>
      <c r="I1061" s="325">
        <v>1.1428571428571426</v>
      </c>
      <c r="J1061" s="325">
        <v>0.42857142857142855</v>
      </c>
      <c r="K1061" s="325">
        <v>1.8571428571428568</v>
      </c>
      <c r="L1061" s="325">
        <v>0.42857142857142855</v>
      </c>
      <c r="M1061" s="325">
        <v>0.14285714285714285</v>
      </c>
      <c r="N1061" s="325">
        <v>0</v>
      </c>
      <c r="O1061" s="326">
        <v>0</v>
      </c>
      <c r="P1061" s="8"/>
      <c r="Q1061" s="327">
        <v>263.14285714285711</v>
      </c>
      <c r="R1061" s="325">
        <v>5.5714285714285721</v>
      </c>
      <c r="S1061" s="325">
        <v>224.85714285714292</v>
      </c>
      <c r="T1061" s="325">
        <v>3.9999999999999987</v>
      </c>
      <c r="U1061" s="325">
        <v>24.857142857142851</v>
      </c>
      <c r="V1061" s="325">
        <v>0.5714285714285714</v>
      </c>
      <c r="W1061" s="325">
        <v>1.4285714285714282</v>
      </c>
      <c r="X1061" s="325">
        <v>0.2857142857142857</v>
      </c>
      <c r="Y1061" s="325">
        <v>0.71428571428571419</v>
      </c>
      <c r="Z1061" s="325">
        <v>0.5714285714285714</v>
      </c>
      <c r="AA1061" s="325">
        <v>0.2857142857142857</v>
      </c>
      <c r="AB1061" s="325">
        <v>0</v>
      </c>
      <c r="AC1061" s="326">
        <v>0</v>
      </c>
      <c r="AD1061" s="8"/>
      <c r="AE1061" s="327">
        <v>535</v>
      </c>
      <c r="AF1061" s="325">
        <v>12.285714285714285</v>
      </c>
      <c r="AG1061" s="325">
        <v>426.57142857142867</v>
      </c>
      <c r="AH1061" s="325">
        <v>7.5714285714285738</v>
      </c>
      <c r="AI1061" s="325">
        <v>79.857142857142847</v>
      </c>
      <c r="AJ1061" s="325">
        <v>1.4285714285714282</v>
      </c>
      <c r="AK1061" s="325">
        <v>2.5714285714285707</v>
      </c>
      <c r="AL1061" s="325">
        <v>0.71428571428571419</v>
      </c>
      <c r="AM1061" s="325">
        <v>2.5714285714285707</v>
      </c>
      <c r="AN1061" s="325">
        <v>0.99999999999999978</v>
      </c>
      <c r="AO1061" s="325">
        <v>0.42857142857142855</v>
      </c>
      <c r="AP1061" s="325">
        <v>0</v>
      </c>
      <c r="AQ1061" s="326">
        <v>0</v>
      </c>
      <c r="AR1061" s="10"/>
    </row>
    <row r="1062" spans="1:95" x14ac:dyDescent="0.35">
      <c r="A1062" s="171"/>
      <c r="B1062" s="328" t="s">
        <v>36</v>
      </c>
      <c r="C1062" s="329">
        <v>295.71428571428572</v>
      </c>
      <c r="D1062" s="330">
        <v>6.7142857142857144</v>
      </c>
      <c r="E1062" s="330">
        <v>222.85714285714292</v>
      </c>
      <c r="F1062" s="330">
        <v>3.5714285714285703</v>
      </c>
      <c r="G1062" s="330">
        <v>57.571428571428569</v>
      </c>
      <c r="H1062" s="330">
        <v>0.99999999999999978</v>
      </c>
      <c r="I1062" s="330">
        <v>1.1428571428571426</v>
      </c>
      <c r="J1062" s="330">
        <v>0.42857142857142855</v>
      </c>
      <c r="K1062" s="330">
        <v>1.8571428571428568</v>
      </c>
      <c r="L1062" s="330">
        <v>0.42857142857142855</v>
      </c>
      <c r="M1062" s="330">
        <v>0.14285714285714285</v>
      </c>
      <c r="N1062" s="330">
        <v>0</v>
      </c>
      <c r="O1062" s="331">
        <v>0</v>
      </c>
      <c r="P1062" s="8"/>
      <c r="Q1062" s="332">
        <v>289.14285714285705</v>
      </c>
      <c r="R1062" s="330">
        <v>5.8571428571428577</v>
      </c>
      <c r="S1062" s="330">
        <v>249.28571428571439</v>
      </c>
      <c r="T1062" s="330">
        <v>3.9999999999999987</v>
      </c>
      <c r="U1062" s="330">
        <v>25.999999999999989</v>
      </c>
      <c r="V1062" s="330">
        <v>0.5714285714285714</v>
      </c>
      <c r="W1062" s="330">
        <v>1.4285714285714282</v>
      </c>
      <c r="X1062" s="330">
        <v>0.2857142857142857</v>
      </c>
      <c r="Y1062" s="330">
        <v>0.71428571428571419</v>
      </c>
      <c r="Z1062" s="330">
        <v>0.5714285714285714</v>
      </c>
      <c r="AA1062" s="330">
        <v>0.42857142857142855</v>
      </c>
      <c r="AB1062" s="330">
        <v>0</v>
      </c>
      <c r="AC1062" s="331">
        <v>0</v>
      </c>
      <c r="AD1062" s="8"/>
      <c r="AE1062" s="332">
        <v>584.85714285714312</v>
      </c>
      <c r="AF1062" s="330">
        <v>12.571428571428569</v>
      </c>
      <c r="AG1062" s="330">
        <v>472.14285714285722</v>
      </c>
      <c r="AH1062" s="330">
        <v>7.5714285714285738</v>
      </c>
      <c r="AI1062" s="330">
        <v>83.571428571428598</v>
      </c>
      <c r="AJ1062" s="330">
        <v>1.5714285714285712</v>
      </c>
      <c r="AK1062" s="330">
        <v>2.5714285714285707</v>
      </c>
      <c r="AL1062" s="330">
        <v>0.71428571428571419</v>
      </c>
      <c r="AM1062" s="330">
        <v>2.5714285714285707</v>
      </c>
      <c r="AN1062" s="330">
        <v>0.99999999999999978</v>
      </c>
      <c r="AO1062" s="330">
        <v>0.5714285714285714</v>
      </c>
      <c r="AP1062" s="330">
        <v>0</v>
      </c>
      <c r="AQ1062" s="331">
        <v>0</v>
      </c>
      <c r="AR1062" s="10"/>
    </row>
    <row r="1063" spans="1:95" x14ac:dyDescent="0.35">
      <c r="A1063" s="171"/>
      <c r="B1063" s="333" t="s">
        <v>37</v>
      </c>
      <c r="C1063" s="334">
        <v>299.00000000000011</v>
      </c>
      <c r="D1063" s="335">
        <v>6.7142857142857144</v>
      </c>
      <c r="E1063" s="335">
        <v>225.42857142857144</v>
      </c>
      <c r="F1063" s="335">
        <v>3.5714285714285703</v>
      </c>
      <c r="G1063" s="335">
        <v>58.285714285714292</v>
      </c>
      <c r="H1063" s="335">
        <v>0.99999999999999978</v>
      </c>
      <c r="I1063" s="335">
        <v>1.1428571428571426</v>
      </c>
      <c r="J1063" s="335">
        <v>0.42857142857142855</v>
      </c>
      <c r="K1063" s="335">
        <v>1.8571428571428568</v>
      </c>
      <c r="L1063" s="335">
        <v>0.42857142857142855</v>
      </c>
      <c r="M1063" s="335">
        <v>0.14285714285714285</v>
      </c>
      <c r="N1063" s="335">
        <v>0</v>
      </c>
      <c r="O1063" s="336">
        <v>0</v>
      </c>
      <c r="P1063" s="8"/>
      <c r="Q1063" s="337">
        <v>296.42857142857139</v>
      </c>
      <c r="R1063" s="335">
        <v>5.8571428571428577</v>
      </c>
      <c r="S1063" s="335">
        <v>256.28571428571445</v>
      </c>
      <c r="T1063" s="335">
        <v>3.9999999999999987</v>
      </c>
      <c r="U1063" s="335">
        <v>26.285714285714274</v>
      </c>
      <c r="V1063" s="335">
        <v>0.5714285714285714</v>
      </c>
      <c r="W1063" s="335">
        <v>1.4285714285714282</v>
      </c>
      <c r="X1063" s="335">
        <v>0.2857142857142857</v>
      </c>
      <c r="Y1063" s="335">
        <v>0.71428571428571419</v>
      </c>
      <c r="Z1063" s="335">
        <v>0.5714285714285714</v>
      </c>
      <c r="AA1063" s="335">
        <v>0.42857142857142855</v>
      </c>
      <c r="AB1063" s="335">
        <v>0</v>
      </c>
      <c r="AC1063" s="336">
        <v>0</v>
      </c>
      <c r="AD1063" s="8"/>
      <c r="AE1063" s="337">
        <v>595.42857142857179</v>
      </c>
      <c r="AF1063" s="335">
        <v>12.571428571428569</v>
      </c>
      <c r="AG1063" s="335">
        <v>481.71428571428584</v>
      </c>
      <c r="AH1063" s="335">
        <v>7.5714285714285738</v>
      </c>
      <c r="AI1063" s="335">
        <v>84.571428571428584</v>
      </c>
      <c r="AJ1063" s="335">
        <v>1.5714285714285712</v>
      </c>
      <c r="AK1063" s="335">
        <v>2.5714285714285707</v>
      </c>
      <c r="AL1063" s="335">
        <v>0.71428571428571419</v>
      </c>
      <c r="AM1063" s="335">
        <v>2.5714285714285707</v>
      </c>
      <c r="AN1063" s="335">
        <v>0.99999999999999978</v>
      </c>
      <c r="AO1063" s="335">
        <v>0.5714285714285714</v>
      </c>
      <c r="AP1063" s="335">
        <v>0</v>
      </c>
      <c r="AQ1063" s="336">
        <v>0</v>
      </c>
      <c r="AR1063" s="10"/>
    </row>
    <row r="1064" spans="1:95" x14ac:dyDescent="0.35">
      <c r="A1064" s="171"/>
      <c r="B1064" s="338" t="s">
        <v>38</v>
      </c>
      <c r="C1064" s="339">
        <v>300.28571428571439</v>
      </c>
      <c r="D1064" s="340">
        <v>6.8571428571428577</v>
      </c>
      <c r="E1064" s="340">
        <v>226.28571428571431</v>
      </c>
      <c r="F1064" s="340">
        <v>3.5714285714285703</v>
      </c>
      <c r="G1064" s="340">
        <v>58.571428571428577</v>
      </c>
      <c r="H1064" s="340">
        <v>0.99999999999999978</v>
      </c>
      <c r="I1064" s="340">
        <v>1.1428571428571426</v>
      </c>
      <c r="J1064" s="340">
        <v>0.42857142857142855</v>
      </c>
      <c r="K1064" s="340">
        <v>1.8571428571428568</v>
      </c>
      <c r="L1064" s="340">
        <v>0.42857142857142855</v>
      </c>
      <c r="M1064" s="340">
        <v>0.14285714285714285</v>
      </c>
      <c r="N1064" s="340">
        <v>0</v>
      </c>
      <c r="O1064" s="341">
        <v>0</v>
      </c>
      <c r="P1064" s="8"/>
      <c r="Q1064" s="342">
        <v>298.28571428571422</v>
      </c>
      <c r="R1064" s="340">
        <v>6</v>
      </c>
      <c r="S1064" s="340">
        <v>257.28571428571439</v>
      </c>
      <c r="T1064" s="340">
        <v>4.2857142857142847</v>
      </c>
      <c r="U1064" s="340">
        <v>26.714285714285705</v>
      </c>
      <c r="V1064" s="340">
        <v>0.5714285714285714</v>
      </c>
      <c r="W1064" s="340">
        <v>1.4285714285714282</v>
      </c>
      <c r="X1064" s="340">
        <v>0.2857142857142857</v>
      </c>
      <c r="Y1064" s="340">
        <v>0.71428571428571419</v>
      </c>
      <c r="Z1064" s="340">
        <v>0.5714285714285714</v>
      </c>
      <c r="AA1064" s="340">
        <v>0.42857142857142855</v>
      </c>
      <c r="AB1064" s="340">
        <v>0</v>
      </c>
      <c r="AC1064" s="341">
        <v>0</v>
      </c>
      <c r="AD1064" s="8"/>
      <c r="AE1064" s="342">
        <v>598.5714285714289</v>
      </c>
      <c r="AF1064" s="340">
        <v>12.857142857142856</v>
      </c>
      <c r="AG1064" s="340">
        <v>483.57142857142867</v>
      </c>
      <c r="AH1064" s="340">
        <v>7.8571428571428603</v>
      </c>
      <c r="AI1064" s="340">
        <v>85.285714285714306</v>
      </c>
      <c r="AJ1064" s="340">
        <v>1.5714285714285712</v>
      </c>
      <c r="AK1064" s="340">
        <v>2.5714285714285707</v>
      </c>
      <c r="AL1064" s="340">
        <v>0.71428571428571419</v>
      </c>
      <c r="AM1064" s="340">
        <v>2.5714285714285707</v>
      </c>
      <c r="AN1064" s="340">
        <v>0.99999999999999978</v>
      </c>
      <c r="AO1064" s="340">
        <v>0.5714285714285714</v>
      </c>
      <c r="AP1064" s="340">
        <v>0</v>
      </c>
      <c r="AQ1064" s="341">
        <v>0</v>
      </c>
      <c r="AR1064" s="10"/>
    </row>
    <row r="1065" spans="1:95" x14ac:dyDescent="0.35">
      <c r="A1065" s="171"/>
    </row>
    <row r="1066" spans="1:95" x14ac:dyDescent="0.35">
      <c r="A1066" s="172"/>
      <c r="C1066" s="15"/>
      <c r="D1066" s="8"/>
      <c r="E1066" s="8"/>
      <c r="F1066" s="243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481">
        <v>30</v>
      </c>
      <c r="Y1066" s="482"/>
      <c r="Z1066" s="482">
        <v>35</v>
      </c>
      <c r="AA1066" s="482"/>
      <c r="AB1066" s="482">
        <v>45</v>
      </c>
      <c r="AC1066" s="483"/>
      <c r="AE1066" s="19"/>
      <c r="AF1066" s="19"/>
      <c r="AG1066" s="9"/>
      <c r="AH1066" s="15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481">
        <v>30</v>
      </c>
      <c r="BD1066" s="482"/>
      <c r="BE1066" s="482">
        <v>35</v>
      </c>
      <c r="BF1066" s="482"/>
      <c r="BG1066" s="482">
        <v>45</v>
      </c>
      <c r="BH1066" s="483"/>
      <c r="BJ1066" s="19"/>
      <c r="BK1066" s="19"/>
      <c r="BL1066" s="9"/>
      <c r="BM1066" s="15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481">
        <v>30</v>
      </c>
      <c r="CI1066" s="482"/>
      <c r="CJ1066" s="482">
        <v>35</v>
      </c>
      <c r="CK1066" s="482"/>
      <c r="CL1066" s="482">
        <v>45</v>
      </c>
      <c r="CM1066" s="505"/>
      <c r="CO1066" s="19"/>
      <c r="CP1066" s="19"/>
      <c r="CQ1066" s="9"/>
    </row>
    <row r="1067" spans="1:95" x14ac:dyDescent="0.35">
      <c r="A1067" s="172"/>
      <c r="C1067" s="32" t="s">
        <v>4</v>
      </c>
      <c r="D1067" s="33" t="s">
        <v>13</v>
      </c>
      <c r="E1067" s="34" t="s">
        <v>14</v>
      </c>
      <c r="F1067" s="35" t="s">
        <v>15</v>
      </c>
      <c r="G1067" s="33" t="s">
        <v>16</v>
      </c>
      <c r="H1067" s="33" t="s">
        <v>17</v>
      </c>
      <c r="I1067" s="33" t="s">
        <v>18</v>
      </c>
      <c r="J1067" s="33" t="s">
        <v>19</v>
      </c>
      <c r="K1067" s="33" t="s">
        <v>20</v>
      </c>
      <c r="L1067" s="33" t="s">
        <v>21</v>
      </c>
      <c r="M1067" s="33" t="s">
        <v>22</v>
      </c>
      <c r="N1067" s="33" t="s">
        <v>23</v>
      </c>
      <c r="O1067" s="33" t="s">
        <v>24</v>
      </c>
      <c r="P1067" s="33" t="s">
        <v>25</v>
      </c>
      <c r="Q1067" s="33" t="s">
        <v>26</v>
      </c>
      <c r="R1067" s="33" t="s">
        <v>27</v>
      </c>
      <c r="S1067" s="33" t="s">
        <v>28</v>
      </c>
      <c r="T1067" s="33" t="s">
        <v>29</v>
      </c>
      <c r="U1067" s="33" t="s">
        <v>30</v>
      </c>
      <c r="V1067" s="33" t="s">
        <v>31</v>
      </c>
      <c r="W1067" s="33" t="s">
        <v>32</v>
      </c>
      <c r="X1067" s="183" t="s">
        <v>45</v>
      </c>
      <c r="Y1067" s="184" t="s">
        <v>46</v>
      </c>
      <c r="Z1067" s="183" t="s">
        <v>43</v>
      </c>
      <c r="AA1067" s="184" t="s">
        <v>46</v>
      </c>
      <c r="AB1067" s="183" t="s">
        <v>44</v>
      </c>
      <c r="AC1067" s="184" t="s">
        <v>46</v>
      </c>
      <c r="AD1067" s="37" t="s">
        <v>47</v>
      </c>
      <c r="AE1067" s="185" t="s">
        <v>48</v>
      </c>
      <c r="AF1067" s="38" t="s">
        <v>65</v>
      </c>
      <c r="AG1067" s="9"/>
      <c r="AH1067" s="32" t="s">
        <v>4</v>
      </c>
      <c r="AI1067" s="33" t="s">
        <v>13</v>
      </c>
      <c r="AJ1067" s="34" t="s">
        <v>14</v>
      </c>
      <c r="AK1067" s="35" t="s">
        <v>15</v>
      </c>
      <c r="AL1067" s="33" t="s">
        <v>16</v>
      </c>
      <c r="AM1067" s="33" t="s">
        <v>17</v>
      </c>
      <c r="AN1067" s="33" t="s">
        <v>18</v>
      </c>
      <c r="AO1067" s="33" t="s">
        <v>19</v>
      </c>
      <c r="AP1067" s="33" t="s">
        <v>20</v>
      </c>
      <c r="AQ1067" s="33" t="s">
        <v>21</v>
      </c>
      <c r="AR1067" s="33" t="s">
        <v>22</v>
      </c>
      <c r="AS1067" s="33" t="s">
        <v>23</v>
      </c>
      <c r="AT1067" s="33" t="s">
        <v>24</v>
      </c>
      <c r="AU1067" s="33" t="s">
        <v>25</v>
      </c>
      <c r="AV1067" s="33" t="s">
        <v>26</v>
      </c>
      <c r="AW1067" s="33" t="s">
        <v>27</v>
      </c>
      <c r="AX1067" s="33" t="s">
        <v>28</v>
      </c>
      <c r="AY1067" s="33" t="s">
        <v>29</v>
      </c>
      <c r="AZ1067" s="33" t="s">
        <v>30</v>
      </c>
      <c r="BA1067" s="33" t="s">
        <v>31</v>
      </c>
      <c r="BB1067" s="33" t="s">
        <v>32</v>
      </c>
      <c r="BC1067" s="183" t="s">
        <v>45</v>
      </c>
      <c r="BD1067" s="184" t="s">
        <v>46</v>
      </c>
      <c r="BE1067" s="183" t="s">
        <v>43</v>
      </c>
      <c r="BF1067" s="184" t="s">
        <v>46</v>
      </c>
      <c r="BG1067" s="183" t="s">
        <v>44</v>
      </c>
      <c r="BH1067" s="184" t="s">
        <v>46</v>
      </c>
      <c r="BI1067" s="37" t="s">
        <v>47</v>
      </c>
      <c r="BJ1067" s="185" t="s">
        <v>48</v>
      </c>
      <c r="BK1067" s="38" t="s">
        <v>65</v>
      </c>
      <c r="BL1067" s="9"/>
      <c r="BM1067" s="32" t="s">
        <v>4</v>
      </c>
      <c r="BN1067" s="33" t="s">
        <v>13</v>
      </c>
      <c r="BO1067" s="34" t="s">
        <v>14</v>
      </c>
      <c r="BP1067" s="35" t="s">
        <v>15</v>
      </c>
      <c r="BQ1067" s="33" t="s">
        <v>16</v>
      </c>
      <c r="BR1067" s="33" t="s">
        <v>17</v>
      </c>
      <c r="BS1067" s="33" t="s">
        <v>18</v>
      </c>
      <c r="BT1067" s="33" t="s">
        <v>19</v>
      </c>
      <c r="BU1067" s="33" t="s">
        <v>20</v>
      </c>
      <c r="BV1067" s="33" t="s">
        <v>21</v>
      </c>
      <c r="BW1067" s="33" t="s">
        <v>22</v>
      </c>
      <c r="BX1067" s="33" t="s">
        <v>23</v>
      </c>
      <c r="BY1067" s="33" t="s">
        <v>24</v>
      </c>
      <c r="BZ1067" s="33" t="s">
        <v>25</v>
      </c>
      <c r="CA1067" s="33" t="s">
        <v>26</v>
      </c>
      <c r="CB1067" s="33" t="s">
        <v>27</v>
      </c>
      <c r="CC1067" s="33" t="s">
        <v>28</v>
      </c>
      <c r="CD1067" s="33" t="s">
        <v>29</v>
      </c>
      <c r="CE1067" s="33" t="s">
        <v>30</v>
      </c>
      <c r="CF1067" s="33" t="s">
        <v>31</v>
      </c>
      <c r="CG1067" s="33" t="s">
        <v>32</v>
      </c>
      <c r="CH1067" s="183" t="s">
        <v>45</v>
      </c>
      <c r="CI1067" s="184" t="s">
        <v>46</v>
      </c>
      <c r="CJ1067" s="183" t="s">
        <v>43</v>
      </c>
      <c r="CK1067" s="184" t="s">
        <v>46</v>
      </c>
      <c r="CL1067" s="183" t="s">
        <v>44</v>
      </c>
      <c r="CM1067" s="184" t="s">
        <v>46</v>
      </c>
      <c r="CN1067" s="37" t="s">
        <v>47</v>
      </c>
      <c r="CO1067" s="187" t="s">
        <v>48</v>
      </c>
      <c r="CP1067" s="186" t="s">
        <v>65</v>
      </c>
      <c r="CQ1067" s="9"/>
    </row>
    <row r="1068" spans="1:95" x14ac:dyDescent="0.35">
      <c r="A1068" s="172" t="s">
        <v>92</v>
      </c>
      <c r="B1068" s="177" t="s">
        <v>8</v>
      </c>
      <c r="C1068" s="17"/>
      <c r="D1068" s="14">
        <v>0</v>
      </c>
      <c r="E1068" s="14">
        <v>10</v>
      </c>
      <c r="F1068" s="14">
        <v>15</v>
      </c>
      <c r="G1068" s="14">
        <v>20</v>
      </c>
      <c r="H1068" s="14">
        <v>25</v>
      </c>
      <c r="I1068" s="14">
        <v>30</v>
      </c>
      <c r="J1068" s="14">
        <v>35</v>
      </c>
      <c r="K1068" s="14">
        <v>40</v>
      </c>
      <c r="L1068" s="14">
        <v>45</v>
      </c>
      <c r="M1068" s="14">
        <v>50</v>
      </c>
      <c r="N1068" s="14">
        <v>55</v>
      </c>
      <c r="O1068" s="14">
        <v>60</v>
      </c>
      <c r="P1068" s="14">
        <v>65</v>
      </c>
      <c r="Q1068" s="14">
        <v>70</v>
      </c>
      <c r="R1068" s="14">
        <v>75</v>
      </c>
      <c r="S1068" s="14">
        <v>80</v>
      </c>
      <c r="T1068" s="14">
        <v>85</v>
      </c>
      <c r="U1068" s="14">
        <v>90</v>
      </c>
      <c r="V1068" s="14">
        <v>95</v>
      </c>
      <c r="W1068" s="36">
        <v>100</v>
      </c>
      <c r="AG1068" s="9"/>
      <c r="AI1068" s="9">
        <v>0</v>
      </c>
      <c r="AJ1068" s="9">
        <v>10</v>
      </c>
      <c r="AK1068" s="9">
        <v>15</v>
      </c>
      <c r="AL1068" s="9">
        <v>20</v>
      </c>
      <c r="AM1068" s="9">
        <v>25</v>
      </c>
      <c r="AN1068" s="9">
        <v>30</v>
      </c>
      <c r="AO1068" s="9">
        <v>35</v>
      </c>
      <c r="AP1068" s="9">
        <v>40</v>
      </c>
      <c r="AQ1068" s="9">
        <v>45</v>
      </c>
      <c r="AR1068" s="9">
        <v>50</v>
      </c>
      <c r="AS1068" s="9">
        <v>55</v>
      </c>
      <c r="AT1068" s="9">
        <v>60</v>
      </c>
      <c r="AU1068" s="9">
        <v>65</v>
      </c>
      <c r="AV1068" s="9">
        <v>70</v>
      </c>
      <c r="AW1068" s="9">
        <v>75</v>
      </c>
      <c r="AX1068" s="9">
        <v>80</v>
      </c>
      <c r="AY1068" s="9">
        <v>85</v>
      </c>
      <c r="AZ1068" s="9">
        <v>90</v>
      </c>
      <c r="BA1068" s="9">
        <v>95</v>
      </c>
      <c r="BB1068" s="9">
        <v>100</v>
      </c>
      <c r="BL1068" s="9"/>
      <c r="BR1068" s="9"/>
      <c r="BS1068" s="9"/>
      <c r="CQ1068" s="9"/>
    </row>
    <row r="1069" spans="1:95" x14ac:dyDescent="0.35">
      <c r="A1069" s="172">
        <v>1</v>
      </c>
      <c r="B1069" s="229">
        <v>0</v>
      </c>
      <c r="C1069" s="77">
        <v>0</v>
      </c>
      <c r="D1069" s="237">
        <v>0</v>
      </c>
      <c r="E1069" s="70">
        <v>0</v>
      </c>
      <c r="F1069" s="70">
        <v>0</v>
      </c>
      <c r="G1069" s="70">
        <v>0</v>
      </c>
      <c r="H1069" s="70">
        <v>0</v>
      </c>
      <c r="I1069" s="70">
        <v>0</v>
      </c>
      <c r="J1069" s="70">
        <v>0</v>
      </c>
      <c r="K1069" s="70">
        <v>0</v>
      </c>
      <c r="L1069" s="70">
        <v>0</v>
      </c>
      <c r="M1069" s="70">
        <v>0</v>
      </c>
      <c r="N1069" s="70">
        <v>0</v>
      </c>
      <c r="O1069" s="70">
        <v>0</v>
      </c>
      <c r="P1069" s="70">
        <v>0</v>
      </c>
      <c r="Q1069" s="70">
        <v>0</v>
      </c>
      <c r="R1069" s="70">
        <v>0</v>
      </c>
      <c r="S1069" s="70">
        <v>0</v>
      </c>
      <c r="T1069" s="70">
        <v>0</v>
      </c>
      <c r="U1069" s="70">
        <v>0</v>
      </c>
      <c r="V1069" s="70">
        <v>0</v>
      </c>
      <c r="W1069" s="238">
        <v>0</v>
      </c>
      <c r="X1069" s="80">
        <v>0</v>
      </c>
      <c r="Y1069" s="27" t="s">
        <v>105</v>
      </c>
      <c r="Z1069" s="80">
        <v>0</v>
      </c>
      <c r="AA1069" s="27" t="s">
        <v>105</v>
      </c>
      <c r="AB1069" s="80">
        <v>0</v>
      </c>
      <c r="AC1069" s="27" t="s">
        <v>105</v>
      </c>
      <c r="AD1069" s="22" t="s">
        <v>105</v>
      </c>
      <c r="AE1069" s="22" t="s">
        <v>105</v>
      </c>
      <c r="AF1069" s="22" t="s">
        <v>105</v>
      </c>
      <c r="AG1069" s="9"/>
      <c r="AH1069" s="77">
        <v>0</v>
      </c>
      <c r="AI1069" s="237">
        <v>0</v>
      </c>
      <c r="AJ1069" s="70">
        <v>0</v>
      </c>
      <c r="AK1069" s="70">
        <v>0</v>
      </c>
      <c r="AL1069" s="70">
        <v>0</v>
      </c>
      <c r="AM1069" s="70">
        <v>0</v>
      </c>
      <c r="AN1069" s="70">
        <v>0</v>
      </c>
      <c r="AO1069" s="70">
        <v>0</v>
      </c>
      <c r="AP1069" s="70">
        <v>0</v>
      </c>
      <c r="AQ1069" s="70">
        <v>0</v>
      </c>
      <c r="AR1069" s="70">
        <v>0</v>
      </c>
      <c r="AS1069" s="70">
        <v>0</v>
      </c>
      <c r="AT1069" s="70">
        <v>0</v>
      </c>
      <c r="AU1069" s="70">
        <v>0</v>
      </c>
      <c r="AV1069" s="70">
        <v>0</v>
      </c>
      <c r="AW1069" s="70">
        <v>0</v>
      </c>
      <c r="AX1069" s="70">
        <v>0</v>
      </c>
      <c r="AY1069" s="70">
        <v>0</v>
      </c>
      <c r="AZ1069" s="70">
        <v>0</v>
      </c>
      <c r="BA1069" s="70">
        <v>0</v>
      </c>
      <c r="BB1069" s="238">
        <v>0</v>
      </c>
      <c r="BC1069" s="80">
        <v>0</v>
      </c>
      <c r="BD1069" s="27" t="s">
        <v>105</v>
      </c>
      <c r="BE1069" s="80">
        <v>0</v>
      </c>
      <c r="BF1069" s="27" t="s">
        <v>105</v>
      </c>
      <c r="BG1069" s="80">
        <v>0</v>
      </c>
      <c r="BH1069" s="27" t="s">
        <v>105</v>
      </c>
      <c r="BI1069" s="22" t="s">
        <v>105</v>
      </c>
      <c r="BJ1069" s="22" t="s">
        <v>105</v>
      </c>
      <c r="BK1069" s="22" t="s">
        <v>105</v>
      </c>
      <c r="BL1069" s="9"/>
      <c r="BM1069" s="77">
        <v>0</v>
      </c>
      <c r="BN1069" s="252">
        <v>0</v>
      </c>
      <c r="BO1069" s="142">
        <v>0</v>
      </c>
      <c r="BP1069" s="142">
        <v>0</v>
      </c>
      <c r="BQ1069" s="142">
        <v>0</v>
      </c>
      <c r="BR1069" s="142">
        <v>0</v>
      </c>
      <c r="BS1069" s="142">
        <v>0</v>
      </c>
      <c r="BT1069" s="142">
        <v>0</v>
      </c>
      <c r="BU1069" s="142">
        <v>0</v>
      </c>
      <c r="BV1069" s="142">
        <v>0</v>
      </c>
      <c r="BW1069" s="142">
        <v>0</v>
      </c>
      <c r="BX1069" s="142">
        <v>0</v>
      </c>
      <c r="BY1069" s="142">
        <v>0</v>
      </c>
      <c r="BZ1069" s="142">
        <v>0</v>
      </c>
      <c r="CA1069" s="142">
        <v>0</v>
      </c>
      <c r="CB1069" s="142">
        <v>0</v>
      </c>
      <c r="CC1069" s="142">
        <v>0</v>
      </c>
      <c r="CD1069" s="142">
        <v>0</v>
      </c>
      <c r="CE1069" s="142">
        <v>0</v>
      </c>
      <c r="CF1069" s="142">
        <v>0</v>
      </c>
      <c r="CG1069" s="143">
        <v>0</v>
      </c>
      <c r="CH1069" s="80">
        <v>0</v>
      </c>
      <c r="CI1069" s="27" t="s">
        <v>105</v>
      </c>
      <c r="CJ1069" s="80">
        <v>0</v>
      </c>
      <c r="CK1069" s="27" t="s">
        <v>105</v>
      </c>
      <c r="CL1069" s="80">
        <v>0</v>
      </c>
      <c r="CM1069" s="27" t="s">
        <v>105</v>
      </c>
      <c r="CN1069" s="22" t="s">
        <v>105</v>
      </c>
      <c r="CO1069" s="22" t="s">
        <v>105</v>
      </c>
      <c r="CP1069" s="22" t="s">
        <v>105</v>
      </c>
      <c r="CQ1069" s="46"/>
    </row>
    <row r="1070" spans="1:95" x14ac:dyDescent="0.35">
      <c r="A1070" s="172">
        <v>1</v>
      </c>
      <c r="B1070" s="229">
        <v>4.1667000000000003E-2</v>
      </c>
      <c r="C1070" s="78">
        <v>0</v>
      </c>
      <c r="D1070" s="193">
        <v>0</v>
      </c>
      <c r="E1070" s="101">
        <v>0</v>
      </c>
      <c r="F1070" s="101">
        <v>0</v>
      </c>
      <c r="G1070" s="101">
        <v>0</v>
      </c>
      <c r="H1070" s="101">
        <v>0</v>
      </c>
      <c r="I1070" s="101">
        <v>0</v>
      </c>
      <c r="J1070" s="101">
        <v>0</v>
      </c>
      <c r="K1070" s="101">
        <v>0</v>
      </c>
      <c r="L1070" s="101">
        <v>0</v>
      </c>
      <c r="M1070" s="101">
        <v>0</v>
      </c>
      <c r="N1070" s="101">
        <v>0</v>
      </c>
      <c r="O1070" s="101">
        <v>0</v>
      </c>
      <c r="P1070" s="101">
        <v>0</v>
      </c>
      <c r="Q1070" s="101">
        <v>0</v>
      </c>
      <c r="R1070" s="101">
        <v>0</v>
      </c>
      <c r="S1070" s="101">
        <v>0</v>
      </c>
      <c r="T1070" s="101">
        <v>0</v>
      </c>
      <c r="U1070" s="101">
        <v>0</v>
      </c>
      <c r="V1070" s="101">
        <v>0</v>
      </c>
      <c r="W1070" s="239">
        <v>0</v>
      </c>
      <c r="X1070" s="81">
        <v>0</v>
      </c>
      <c r="Y1070" s="28" t="s">
        <v>105</v>
      </c>
      <c r="Z1070" s="81">
        <v>0</v>
      </c>
      <c r="AA1070" s="28" t="s">
        <v>105</v>
      </c>
      <c r="AB1070" s="81">
        <v>0</v>
      </c>
      <c r="AC1070" s="28" t="s">
        <v>105</v>
      </c>
      <c r="AD1070" s="24" t="s">
        <v>105</v>
      </c>
      <c r="AE1070" s="24" t="s">
        <v>105</v>
      </c>
      <c r="AF1070" s="24" t="s">
        <v>105</v>
      </c>
      <c r="AG1070" s="9"/>
      <c r="AH1070" s="78">
        <v>0</v>
      </c>
      <c r="AI1070" s="193">
        <v>0</v>
      </c>
      <c r="AJ1070" s="101">
        <v>0</v>
      </c>
      <c r="AK1070" s="101">
        <v>0</v>
      </c>
      <c r="AL1070" s="101">
        <v>0</v>
      </c>
      <c r="AM1070" s="101">
        <v>0</v>
      </c>
      <c r="AN1070" s="101">
        <v>0</v>
      </c>
      <c r="AO1070" s="101">
        <v>0</v>
      </c>
      <c r="AP1070" s="101">
        <v>0</v>
      </c>
      <c r="AQ1070" s="101">
        <v>0</v>
      </c>
      <c r="AR1070" s="101">
        <v>0</v>
      </c>
      <c r="AS1070" s="101">
        <v>0</v>
      </c>
      <c r="AT1070" s="101">
        <v>0</v>
      </c>
      <c r="AU1070" s="101">
        <v>0</v>
      </c>
      <c r="AV1070" s="101">
        <v>0</v>
      </c>
      <c r="AW1070" s="101">
        <v>0</v>
      </c>
      <c r="AX1070" s="101">
        <v>0</v>
      </c>
      <c r="AY1070" s="101">
        <v>0</v>
      </c>
      <c r="AZ1070" s="101">
        <v>0</v>
      </c>
      <c r="BA1070" s="101">
        <v>0</v>
      </c>
      <c r="BB1070" s="239">
        <v>0</v>
      </c>
      <c r="BC1070" s="81">
        <v>0</v>
      </c>
      <c r="BD1070" s="28" t="s">
        <v>105</v>
      </c>
      <c r="BE1070" s="81">
        <v>0</v>
      </c>
      <c r="BF1070" s="28" t="s">
        <v>105</v>
      </c>
      <c r="BG1070" s="81">
        <v>0</v>
      </c>
      <c r="BH1070" s="28" t="s">
        <v>105</v>
      </c>
      <c r="BI1070" s="24" t="s">
        <v>105</v>
      </c>
      <c r="BJ1070" s="24" t="s">
        <v>105</v>
      </c>
      <c r="BK1070" s="24" t="s">
        <v>105</v>
      </c>
      <c r="BL1070" s="9"/>
      <c r="BM1070" s="78">
        <v>0</v>
      </c>
      <c r="BN1070" s="182">
        <v>0</v>
      </c>
      <c r="BO1070" s="8">
        <v>0</v>
      </c>
      <c r="BP1070" s="8">
        <v>0</v>
      </c>
      <c r="BQ1070" s="8">
        <v>0</v>
      </c>
      <c r="BR1070" s="8">
        <v>0</v>
      </c>
      <c r="BS1070" s="8">
        <v>0</v>
      </c>
      <c r="BT1070" s="8">
        <v>0</v>
      </c>
      <c r="BU1070" s="8">
        <v>0</v>
      </c>
      <c r="BV1070" s="8">
        <v>0</v>
      </c>
      <c r="BW1070" s="8">
        <v>0</v>
      </c>
      <c r="BX1070" s="8">
        <v>0</v>
      </c>
      <c r="BY1070" s="8">
        <v>0</v>
      </c>
      <c r="BZ1070" s="8">
        <v>0</v>
      </c>
      <c r="CA1070" s="8">
        <v>0</v>
      </c>
      <c r="CB1070" s="8">
        <v>0</v>
      </c>
      <c r="CC1070" s="8">
        <v>0</v>
      </c>
      <c r="CD1070" s="8">
        <v>0</v>
      </c>
      <c r="CE1070" s="8">
        <v>0</v>
      </c>
      <c r="CF1070" s="8">
        <v>0</v>
      </c>
      <c r="CG1070" s="145">
        <v>0</v>
      </c>
      <c r="CH1070" s="81">
        <v>0</v>
      </c>
      <c r="CI1070" s="28" t="s">
        <v>105</v>
      </c>
      <c r="CJ1070" s="81">
        <v>0</v>
      </c>
      <c r="CK1070" s="28" t="s">
        <v>105</v>
      </c>
      <c r="CL1070" s="81">
        <v>0</v>
      </c>
      <c r="CM1070" s="28" t="s">
        <v>105</v>
      </c>
      <c r="CN1070" s="24" t="s">
        <v>105</v>
      </c>
      <c r="CO1070" s="24" t="s">
        <v>105</v>
      </c>
      <c r="CP1070" s="24" t="s">
        <v>105</v>
      </c>
      <c r="CQ1070" s="46"/>
    </row>
    <row r="1071" spans="1:95" x14ac:dyDescent="0.35">
      <c r="A1071" s="172">
        <v>1</v>
      </c>
      <c r="B1071" s="229">
        <v>8.3333000000000004E-2</v>
      </c>
      <c r="C1071" s="78">
        <v>0</v>
      </c>
      <c r="D1071" s="193">
        <v>0</v>
      </c>
      <c r="E1071" s="101">
        <v>0</v>
      </c>
      <c r="F1071" s="101">
        <v>0</v>
      </c>
      <c r="G1071" s="101">
        <v>0</v>
      </c>
      <c r="H1071" s="101">
        <v>0</v>
      </c>
      <c r="I1071" s="101">
        <v>0</v>
      </c>
      <c r="J1071" s="101">
        <v>0</v>
      </c>
      <c r="K1071" s="101">
        <v>0</v>
      </c>
      <c r="L1071" s="101">
        <v>0</v>
      </c>
      <c r="M1071" s="101">
        <v>0</v>
      </c>
      <c r="N1071" s="101">
        <v>0</v>
      </c>
      <c r="O1071" s="101">
        <v>0</v>
      </c>
      <c r="P1071" s="101">
        <v>0</v>
      </c>
      <c r="Q1071" s="101">
        <v>0</v>
      </c>
      <c r="R1071" s="101">
        <v>0</v>
      </c>
      <c r="S1071" s="101">
        <v>0</v>
      </c>
      <c r="T1071" s="101">
        <v>0</v>
      </c>
      <c r="U1071" s="101">
        <v>0</v>
      </c>
      <c r="V1071" s="101">
        <v>0</v>
      </c>
      <c r="W1071" s="239">
        <v>0</v>
      </c>
      <c r="X1071" s="81">
        <v>0</v>
      </c>
      <c r="Y1071" s="28" t="s">
        <v>105</v>
      </c>
      <c r="Z1071" s="81">
        <v>0</v>
      </c>
      <c r="AA1071" s="28" t="s">
        <v>105</v>
      </c>
      <c r="AB1071" s="81">
        <v>0</v>
      </c>
      <c r="AC1071" s="28" t="s">
        <v>105</v>
      </c>
      <c r="AD1071" s="24" t="s">
        <v>105</v>
      </c>
      <c r="AE1071" s="24" t="s">
        <v>105</v>
      </c>
      <c r="AF1071" s="24" t="s">
        <v>105</v>
      </c>
      <c r="AG1071" s="9"/>
      <c r="AH1071" s="78">
        <v>0</v>
      </c>
      <c r="AI1071" s="193">
        <v>0</v>
      </c>
      <c r="AJ1071" s="101">
        <v>0</v>
      </c>
      <c r="AK1071" s="101">
        <v>0</v>
      </c>
      <c r="AL1071" s="101">
        <v>0</v>
      </c>
      <c r="AM1071" s="101">
        <v>0</v>
      </c>
      <c r="AN1071" s="101">
        <v>0</v>
      </c>
      <c r="AO1071" s="101">
        <v>0</v>
      </c>
      <c r="AP1071" s="101">
        <v>0</v>
      </c>
      <c r="AQ1071" s="101">
        <v>0</v>
      </c>
      <c r="AR1071" s="101">
        <v>0</v>
      </c>
      <c r="AS1071" s="101">
        <v>0</v>
      </c>
      <c r="AT1071" s="101">
        <v>0</v>
      </c>
      <c r="AU1071" s="101">
        <v>0</v>
      </c>
      <c r="AV1071" s="101">
        <v>0</v>
      </c>
      <c r="AW1071" s="101">
        <v>0</v>
      </c>
      <c r="AX1071" s="101">
        <v>0</v>
      </c>
      <c r="AY1071" s="101">
        <v>0</v>
      </c>
      <c r="AZ1071" s="101">
        <v>0</v>
      </c>
      <c r="BA1071" s="101">
        <v>0</v>
      </c>
      <c r="BB1071" s="239">
        <v>0</v>
      </c>
      <c r="BC1071" s="81">
        <v>0</v>
      </c>
      <c r="BD1071" s="28" t="s">
        <v>105</v>
      </c>
      <c r="BE1071" s="81">
        <v>0</v>
      </c>
      <c r="BF1071" s="28" t="s">
        <v>105</v>
      </c>
      <c r="BG1071" s="81">
        <v>0</v>
      </c>
      <c r="BH1071" s="28" t="s">
        <v>105</v>
      </c>
      <c r="BI1071" s="24" t="s">
        <v>105</v>
      </c>
      <c r="BJ1071" s="24" t="s">
        <v>105</v>
      </c>
      <c r="BK1071" s="24" t="s">
        <v>105</v>
      </c>
      <c r="BL1071" s="9"/>
      <c r="BM1071" s="78">
        <v>0</v>
      </c>
      <c r="BN1071" s="182">
        <v>0</v>
      </c>
      <c r="BO1071" s="8">
        <v>0</v>
      </c>
      <c r="BP1071" s="8">
        <v>0</v>
      </c>
      <c r="BQ1071" s="8">
        <v>0</v>
      </c>
      <c r="BR1071" s="8">
        <v>0</v>
      </c>
      <c r="BS1071" s="8">
        <v>0</v>
      </c>
      <c r="BT1071" s="8">
        <v>0</v>
      </c>
      <c r="BU1071" s="8">
        <v>0</v>
      </c>
      <c r="BV1071" s="8">
        <v>0</v>
      </c>
      <c r="BW1071" s="8">
        <v>0</v>
      </c>
      <c r="BX1071" s="8">
        <v>0</v>
      </c>
      <c r="BY1071" s="8">
        <v>0</v>
      </c>
      <c r="BZ1071" s="8">
        <v>0</v>
      </c>
      <c r="CA1071" s="8">
        <v>0</v>
      </c>
      <c r="CB1071" s="8">
        <v>0</v>
      </c>
      <c r="CC1071" s="8">
        <v>0</v>
      </c>
      <c r="CD1071" s="8">
        <v>0</v>
      </c>
      <c r="CE1071" s="8">
        <v>0</v>
      </c>
      <c r="CF1071" s="8">
        <v>0</v>
      </c>
      <c r="CG1071" s="145">
        <v>0</v>
      </c>
      <c r="CH1071" s="81">
        <v>0</v>
      </c>
      <c r="CI1071" s="28" t="s">
        <v>105</v>
      </c>
      <c r="CJ1071" s="81">
        <v>0</v>
      </c>
      <c r="CK1071" s="28" t="s">
        <v>105</v>
      </c>
      <c r="CL1071" s="81">
        <v>0</v>
      </c>
      <c r="CM1071" s="28" t="s">
        <v>105</v>
      </c>
      <c r="CN1071" s="24" t="s">
        <v>105</v>
      </c>
      <c r="CO1071" s="24" t="s">
        <v>105</v>
      </c>
      <c r="CP1071" s="24" t="s">
        <v>105</v>
      </c>
      <c r="CQ1071" s="46"/>
    </row>
    <row r="1072" spans="1:95" x14ac:dyDescent="0.35">
      <c r="A1072" s="172">
        <v>1</v>
      </c>
      <c r="B1072" s="229">
        <v>0.125</v>
      </c>
      <c r="C1072" s="78">
        <v>0</v>
      </c>
      <c r="D1072" s="193">
        <v>0</v>
      </c>
      <c r="E1072" s="101">
        <v>0</v>
      </c>
      <c r="F1072" s="101">
        <v>0</v>
      </c>
      <c r="G1072" s="101">
        <v>0</v>
      </c>
      <c r="H1072" s="101">
        <v>0</v>
      </c>
      <c r="I1072" s="101">
        <v>0</v>
      </c>
      <c r="J1072" s="101">
        <v>0</v>
      </c>
      <c r="K1072" s="101">
        <v>0</v>
      </c>
      <c r="L1072" s="101">
        <v>0</v>
      </c>
      <c r="M1072" s="101">
        <v>0</v>
      </c>
      <c r="N1072" s="101">
        <v>0</v>
      </c>
      <c r="O1072" s="101">
        <v>0</v>
      </c>
      <c r="P1072" s="101">
        <v>0</v>
      </c>
      <c r="Q1072" s="101">
        <v>0</v>
      </c>
      <c r="R1072" s="101">
        <v>0</v>
      </c>
      <c r="S1072" s="101">
        <v>0</v>
      </c>
      <c r="T1072" s="101">
        <v>0</v>
      </c>
      <c r="U1072" s="101">
        <v>0</v>
      </c>
      <c r="V1072" s="101">
        <v>0</v>
      </c>
      <c r="W1072" s="239">
        <v>0</v>
      </c>
      <c r="X1072" s="81">
        <v>0</v>
      </c>
      <c r="Y1072" s="28" t="s">
        <v>105</v>
      </c>
      <c r="Z1072" s="81">
        <v>0</v>
      </c>
      <c r="AA1072" s="28" t="s">
        <v>105</v>
      </c>
      <c r="AB1072" s="81">
        <v>0</v>
      </c>
      <c r="AC1072" s="28" t="s">
        <v>105</v>
      </c>
      <c r="AD1072" s="24" t="s">
        <v>105</v>
      </c>
      <c r="AE1072" s="24" t="s">
        <v>105</v>
      </c>
      <c r="AF1072" s="24" t="s">
        <v>105</v>
      </c>
      <c r="AG1072" s="9"/>
      <c r="AH1072" s="78">
        <v>0</v>
      </c>
      <c r="AI1072" s="193">
        <v>0</v>
      </c>
      <c r="AJ1072" s="101">
        <v>0</v>
      </c>
      <c r="AK1072" s="101">
        <v>0</v>
      </c>
      <c r="AL1072" s="101">
        <v>0</v>
      </c>
      <c r="AM1072" s="101">
        <v>0</v>
      </c>
      <c r="AN1072" s="101">
        <v>0</v>
      </c>
      <c r="AO1072" s="101">
        <v>0</v>
      </c>
      <c r="AP1072" s="101">
        <v>0</v>
      </c>
      <c r="AQ1072" s="101">
        <v>0</v>
      </c>
      <c r="AR1072" s="101">
        <v>0</v>
      </c>
      <c r="AS1072" s="101">
        <v>0</v>
      </c>
      <c r="AT1072" s="101">
        <v>0</v>
      </c>
      <c r="AU1072" s="101">
        <v>0</v>
      </c>
      <c r="AV1072" s="101">
        <v>0</v>
      </c>
      <c r="AW1072" s="101">
        <v>0</v>
      </c>
      <c r="AX1072" s="101">
        <v>0</v>
      </c>
      <c r="AY1072" s="101">
        <v>0</v>
      </c>
      <c r="AZ1072" s="101">
        <v>0</v>
      </c>
      <c r="BA1072" s="101">
        <v>0</v>
      </c>
      <c r="BB1072" s="239">
        <v>0</v>
      </c>
      <c r="BC1072" s="81">
        <v>0</v>
      </c>
      <c r="BD1072" s="28" t="s">
        <v>105</v>
      </c>
      <c r="BE1072" s="81">
        <v>0</v>
      </c>
      <c r="BF1072" s="28" t="s">
        <v>105</v>
      </c>
      <c r="BG1072" s="81">
        <v>0</v>
      </c>
      <c r="BH1072" s="28" t="s">
        <v>105</v>
      </c>
      <c r="BI1072" s="24" t="s">
        <v>105</v>
      </c>
      <c r="BJ1072" s="24" t="s">
        <v>105</v>
      </c>
      <c r="BK1072" s="24" t="s">
        <v>105</v>
      </c>
      <c r="BL1072" s="9"/>
      <c r="BM1072" s="78">
        <v>0</v>
      </c>
      <c r="BN1072" s="182">
        <v>0</v>
      </c>
      <c r="BO1072" s="8">
        <v>0</v>
      </c>
      <c r="BP1072" s="8">
        <v>0</v>
      </c>
      <c r="BQ1072" s="8">
        <v>0</v>
      </c>
      <c r="BR1072" s="8">
        <v>0</v>
      </c>
      <c r="BS1072" s="8">
        <v>0</v>
      </c>
      <c r="BT1072" s="8">
        <v>0</v>
      </c>
      <c r="BU1072" s="8">
        <v>0</v>
      </c>
      <c r="BV1072" s="8">
        <v>0</v>
      </c>
      <c r="BW1072" s="8">
        <v>0</v>
      </c>
      <c r="BX1072" s="8">
        <v>0</v>
      </c>
      <c r="BY1072" s="8">
        <v>0</v>
      </c>
      <c r="BZ1072" s="8">
        <v>0</v>
      </c>
      <c r="CA1072" s="8">
        <v>0</v>
      </c>
      <c r="CB1072" s="8">
        <v>0</v>
      </c>
      <c r="CC1072" s="8">
        <v>0</v>
      </c>
      <c r="CD1072" s="8">
        <v>0</v>
      </c>
      <c r="CE1072" s="8">
        <v>0</v>
      </c>
      <c r="CF1072" s="8">
        <v>0</v>
      </c>
      <c r="CG1072" s="145">
        <v>0</v>
      </c>
      <c r="CH1072" s="81">
        <v>0</v>
      </c>
      <c r="CI1072" s="28" t="s">
        <v>105</v>
      </c>
      <c r="CJ1072" s="81">
        <v>0</v>
      </c>
      <c r="CK1072" s="28" t="s">
        <v>105</v>
      </c>
      <c r="CL1072" s="81">
        <v>0</v>
      </c>
      <c r="CM1072" s="28" t="s">
        <v>105</v>
      </c>
      <c r="CN1072" s="24" t="s">
        <v>105</v>
      </c>
      <c r="CO1072" s="24" t="s">
        <v>105</v>
      </c>
      <c r="CP1072" s="24" t="s">
        <v>105</v>
      </c>
      <c r="CQ1072" s="46"/>
    </row>
    <row r="1073" spans="1:95" x14ac:dyDescent="0.35">
      <c r="A1073" s="172">
        <v>1</v>
      </c>
      <c r="B1073" s="229">
        <v>0.16666700000000001</v>
      </c>
      <c r="C1073" s="78">
        <v>1</v>
      </c>
      <c r="D1073" s="193">
        <v>0</v>
      </c>
      <c r="E1073" s="101">
        <v>0</v>
      </c>
      <c r="F1073" s="101">
        <v>1</v>
      </c>
      <c r="G1073" s="101">
        <v>0</v>
      </c>
      <c r="H1073" s="101">
        <v>0</v>
      </c>
      <c r="I1073" s="101">
        <v>0</v>
      </c>
      <c r="J1073" s="101">
        <v>0</v>
      </c>
      <c r="K1073" s="101">
        <v>0</v>
      </c>
      <c r="L1073" s="101">
        <v>0</v>
      </c>
      <c r="M1073" s="101">
        <v>0</v>
      </c>
      <c r="N1073" s="101">
        <v>0</v>
      </c>
      <c r="O1073" s="101">
        <v>0</v>
      </c>
      <c r="P1073" s="101">
        <v>0</v>
      </c>
      <c r="Q1073" s="101">
        <v>0</v>
      </c>
      <c r="R1073" s="101">
        <v>0</v>
      </c>
      <c r="S1073" s="101">
        <v>0</v>
      </c>
      <c r="T1073" s="101">
        <v>0</v>
      </c>
      <c r="U1073" s="101">
        <v>0</v>
      </c>
      <c r="V1073" s="101">
        <v>0</v>
      </c>
      <c r="W1073" s="239">
        <v>0</v>
      </c>
      <c r="X1073" s="81">
        <v>0</v>
      </c>
      <c r="Y1073" s="28">
        <v>0</v>
      </c>
      <c r="Z1073" s="81">
        <v>0</v>
      </c>
      <c r="AA1073" s="28">
        <v>0</v>
      </c>
      <c r="AB1073" s="81">
        <v>0</v>
      </c>
      <c r="AC1073" s="28">
        <v>0</v>
      </c>
      <c r="AD1073" s="24">
        <v>16.850000000000001</v>
      </c>
      <c r="AE1073" s="24" t="s">
        <v>105</v>
      </c>
      <c r="AF1073" s="24" t="s">
        <v>105</v>
      </c>
      <c r="AG1073" s="9"/>
      <c r="AH1073" s="78">
        <v>0</v>
      </c>
      <c r="AI1073" s="193">
        <v>0</v>
      </c>
      <c r="AJ1073" s="101">
        <v>0</v>
      </c>
      <c r="AK1073" s="101">
        <v>0</v>
      </c>
      <c r="AL1073" s="101">
        <v>0</v>
      </c>
      <c r="AM1073" s="101">
        <v>0</v>
      </c>
      <c r="AN1073" s="101">
        <v>0</v>
      </c>
      <c r="AO1073" s="101">
        <v>0</v>
      </c>
      <c r="AP1073" s="101">
        <v>0</v>
      </c>
      <c r="AQ1073" s="101">
        <v>0</v>
      </c>
      <c r="AR1073" s="101">
        <v>0</v>
      </c>
      <c r="AS1073" s="101">
        <v>0</v>
      </c>
      <c r="AT1073" s="101">
        <v>0</v>
      </c>
      <c r="AU1073" s="101">
        <v>0</v>
      </c>
      <c r="AV1073" s="101">
        <v>0</v>
      </c>
      <c r="AW1073" s="101">
        <v>0</v>
      </c>
      <c r="AX1073" s="101">
        <v>0</v>
      </c>
      <c r="AY1073" s="101">
        <v>0</v>
      </c>
      <c r="AZ1073" s="101">
        <v>0</v>
      </c>
      <c r="BA1073" s="101">
        <v>0</v>
      </c>
      <c r="BB1073" s="239">
        <v>0</v>
      </c>
      <c r="BC1073" s="81">
        <v>0</v>
      </c>
      <c r="BD1073" s="28" t="s">
        <v>105</v>
      </c>
      <c r="BE1073" s="81">
        <v>0</v>
      </c>
      <c r="BF1073" s="28" t="s">
        <v>105</v>
      </c>
      <c r="BG1073" s="81">
        <v>0</v>
      </c>
      <c r="BH1073" s="28" t="s">
        <v>105</v>
      </c>
      <c r="BI1073" s="24" t="s">
        <v>105</v>
      </c>
      <c r="BJ1073" s="24" t="s">
        <v>105</v>
      </c>
      <c r="BK1073" s="24" t="s">
        <v>105</v>
      </c>
      <c r="BL1073" s="9"/>
      <c r="BM1073" s="78">
        <v>1</v>
      </c>
      <c r="BN1073" s="182">
        <v>0</v>
      </c>
      <c r="BO1073" s="8">
        <v>0</v>
      </c>
      <c r="BP1073" s="8">
        <v>1</v>
      </c>
      <c r="BQ1073" s="8">
        <v>0</v>
      </c>
      <c r="BR1073" s="8">
        <v>0</v>
      </c>
      <c r="BS1073" s="8">
        <v>0</v>
      </c>
      <c r="BT1073" s="8">
        <v>0</v>
      </c>
      <c r="BU1073" s="8">
        <v>0</v>
      </c>
      <c r="BV1073" s="8">
        <v>0</v>
      </c>
      <c r="BW1073" s="8">
        <v>0</v>
      </c>
      <c r="BX1073" s="8">
        <v>0</v>
      </c>
      <c r="BY1073" s="8">
        <v>0</v>
      </c>
      <c r="BZ1073" s="8">
        <v>0</v>
      </c>
      <c r="CA1073" s="8">
        <v>0</v>
      </c>
      <c r="CB1073" s="8">
        <v>0</v>
      </c>
      <c r="CC1073" s="8">
        <v>0</v>
      </c>
      <c r="CD1073" s="8">
        <v>0</v>
      </c>
      <c r="CE1073" s="8">
        <v>0</v>
      </c>
      <c r="CF1073" s="8">
        <v>0</v>
      </c>
      <c r="CG1073" s="145">
        <v>0</v>
      </c>
      <c r="CH1073" s="81">
        <v>0</v>
      </c>
      <c r="CI1073" s="28">
        <v>0</v>
      </c>
      <c r="CJ1073" s="81">
        <v>0</v>
      </c>
      <c r="CK1073" s="28">
        <v>0</v>
      </c>
      <c r="CL1073" s="81">
        <v>0</v>
      </c>
      <c r="CM1073" s="28">
        <v>0</v>
      </c>
      <c r="CN1073" s="24">
        <v>16.850000000000001</v>
      </c>
      <c r="CO1073" s="24" t="s">
        <v>105</v>
      </c>
      <c r="CP1073" s="24" t="s">
        <v>105</v>
      </c>
      <c r="CQ1073" s="46"/>
    </row>
    <row r="1074" spans="1:95" x14ac:dyDescent="0.35">
      <c r="A1074" s="172">
        <v>1</v>
      </c>
      <c r="B1074" s="229">
        <v>0.20833299999999999</v>
      </c>
      <c r="C1074" s="78">
        <v>2</v>
      </c>
      <c r="D1074" s="193">
        <v>0</v>
      </c>
      <c r="E1074" s="101">
        <v>0</v>
      </c>
      <c r="F1074" s="101">
        <v>2</v>
      </c>
      <c r="G1074" s="101">
        <v>0</v>
      </c>
      <c r="H1074" s="101">
        <v>0</v>
      </c>
      <c r="I1074" s="101">
        <v>0</v>
      </c>
      <c r="J1074" s="101">
        <v>0</v>
      </c>
      <c r="K1074" s="101">
        <v>0</v>
      </c>
      <c r="L1074" s="101">
        <v>0</v>
      </c>
      <c r="M1074" s="101">
        <v>0</v>
      </c>
      <c r="N1074" s="101">
        <v>0</v>
      </c>
      <c r="O1074" s="101">
        <v>0</v>
      </c>
      <c r="P1074" s="101">
        <v>0</v>
      </c>
      <c r="Q1074" s="101">
        <v>0</v>
      </c>
      <c r="R1074" s="101">
        <v>0</v>
      </c>
      <c r="S1074" s="101">
        <v>0</v>
      </c>
      <c r="T1074" s="101">
        <v>0</v>
      </c>
      <c r="U1074" s="101">
        <v>0</v>
      </c>
      <c r="V1074" s="101">
        <v>0</v>
      </c>
      <c r="W1074" s="239">
        <v>0</v>
      </c>
      <c r="X1074" s="81">
        <v>0</v>
      </c>
      <c r="Y1074" s="28">
        <v>0</v>
      </c>
      <c r="Z1074" s="81">
        <v>0</v>
      </c>
      <c r="AA1074" s="28">
        <v>0</v>
      </c>
      <c r="AB1074" s="81">
        <v>0</v>
      </c>
      <c r="AC1074" s="28">
        <v>0</v>
      </c>
      <c r="AD1074" s="24">
        <v>16.02</v>
      </c>
      <c r="AE1074" s="24" t="s">
        <v>105</v>
      </c>
      <c r="AF1074" s="24" t="s">
        <v>105</v>
      </c>
      <c r="AG1074" s="9"/>
      <c r="AH1074" s="78">
        <v>4</v>
      </c>
      <c r="AI1074" s="193">
        <v>0</v>
      </c>
      <c r="AJ1074" s="101">
        <v>3</v>
      </c>
      <c r="AK1074" s="101">
        <v>0</v>
      </c>
      <c r="AL1074" s="101">
        <v>0</v>
      </c>
      <c r="AM1074" s="101">
        <v>1</v>
      </c>
      <c r="AN1074" s="101">
        <v>0</v>
      </c>
      <c r="AO1074" s="101">
        <v>0</v>
      </c>
      <c r="AP1074" s="101">
        <v>0</v>
      </c>
      <c r="AQ1074" s="101">
        <v>0</v>
      </c>
      <c r="AR1074" s="101">
        <v>0</v>
      </c>
      <c r="AS1074" s="101">
        <v>0</v>
      </c>
      <c r="AT1074" s="101">
        <v>0</v>
      </c>
      <c r="AU1074" s="101">
        <v>0</v>
      </c>
      <c r="AV1074" s="101">
        <v>0</v>
      </c>
      <c r="AW1074" s="101">
        <v>0</v>
      </c>
      <c r="AX1074" s="101">
        <v>0</v>
      </c>
      <c r="AY1074" s="101">
        <v>0</v>
      </c>
      <c r="AZ1074" s="101">
        <v>0</v>
      </c>
      <c r="BA1074" s="101">
        <v>0</v>
      </c>
      <c r="BB1074" s="239">
        <v>0</v>
      </c>
      <c r="BC1074" s="81">
        <v>0</v>
      </c>
      <c r="BD1074" s="28">
        <v>0</v>
      </c>
      <c r="BE1074" s="81">
        <v>0</v>
      </c>
      <c r="BF1074" s="28">
        <v>0</v>
      </c>
      <c r="BG1074" s="81">
        <v>0</v>
      </c>
      <c r="BH1074" s="28">
        <v>0</v>
      </c>
      <c r="BI1074" s="24">
        <v>15.84</v>
      </c>
      <c r="BJ1074" s="24" t="s">
        <v>105</v>
      </c>
      <c r="BK1074" s="24" t="s">
        <v>105</v>
      </c>
      <c r="BL1074" s="9"/>
      <c r="BM1074" s="78">
        <v>6</v>
      </c>
      <c r="BN1074" s="182">
        <v>0</v>
      </c>
      <c r="BO1074" s="8">
        <v>3</v>
      </c>
      <c r="BP1074" s="8">
        <v>2</v>
      </c>
      <c r="BQ1074" s="8">
        <v>0</v>
      </c>
      <c r="BR1074" s="8">
        <v>1</v>
      </c>
      <c r="BS1074" s="8">
        <v>0</v>
      </c>
      <c r="BT1074" s="8">
        <v>0</v>
      </c>
      <c r="BU1074" s="8">
        <v>0</v>
      </c>
      <c r="BV1074" s="8">
        <v>0</v>
      </c>
      <c r="BW1074" s="8">
        <v>0</v>
      </c>
      <c r="BX1074" s="8">
        <v>0</v>
      </c>
      <c r="BY1074" s="8">
        <v>0</v>
      </c>
      <c r="BZ1074" s="8">
        <v>0</v>
      </c>
      <c r="CA1074" s="8">
        <v>0</v>
      </c>
      <c r="CB1074" s="8">
        <v>0</v>
      </c>
      <c r="CC1074" s="8">
        <v>0</v>
      </c>
      <c r="CD1074" s="8">
        <v>0</v>
      </c>
      <c r="CE1074" s="8">
        <v>0</v>
      </c>
      <c r="CF1074" s="8">
        <v>0</v>
      </c>
      <c r="CG1074" s="145">
        <v>0</v>
      </c>
      <c r="CH1074" s="81">
        <v>0</v>
      </c>
      <c r="CI1074" s="28">
        <v>0</v>
      </c>
      <c r="CJ1074" s="81">
        <v>0</v>
      </c>
      <c r="CK1074" s="28">
        <v>0</v>
      </c>
      <c r="CL1074" s="81">
        <v>0</v>
      </c>
      <c r="CM1074" s="28">
        <v>0</v>
      </c>
      <c r="CN1074" s="24">
        <v>15.9</v>
      </c>
      <c r="CO1074" s="24">
        <v>28.122500000000002</v>
      </c>
      <c r="CP1074" s="24" t="s">
        <v>105</v>
      </c>
      <c r="CQ1074" s="46"/>
    </row>
    <row r="1075" spans="1:95" x14ac:dyDescent="0.35">
      <c r="A1075" s="172">
        <v>1</v>
      </c>
      <c r="B1075" s="229">
        <v>0.25</v>
      </c>
      <c r="C1075" s="78">
        <v>5</v>
      </c>
      <c r="D1075" s="193">
        <v>0</v>
      </c>
      <c r="E1075" s="101">
        <v>0</v>
      </c>
      <c r="F1075" s="101">
        <v>4</v>
      </c>
      <c r="G1075" s="101">
        <v>1</v>
      </c>
      <c r="H1075" s="101">
        <v>0</v>
      </c>
      <c r="I1075" s="101">
        <v>0</v>
      </c>
      <c r="J1075" s="101">
        <v>0</v>
      </c>
      <c r="K1075" s="101">
        <v>0</v>
      </c>
      <c r="L1075" s="101">
        <v>0</v>
      </c>
      <c r="M1075" s="101">
        <v>0</v>
      </c>
      <c r="N1075" s="101">
        <v>0</v>
      </c>
      <c r="O1075" s="101">
        <v>0</v>
      </c>
      <c r="P1075" s="101">
        <v>0</v>
      </c>
      <c r="Q1075" s="101">
        <v>0</v>
      </c>
      <c r="R1075" s="101">
        <v>0</v>
      </c>
      <c r="S1075" s="101">
        <v>0</v>
      </c>
      <c r="T1075" s="101">
        <v>0</v>
      </c>
      <c r="U1075" s="101">
        <v>0</v>
      </c>
      <c r="V1075" s="101">
        <v>0</v>
      </c>
      <c r="W1075" s="239">
        <v>0</v>
      </c>
      <c r="X1075" s="81">
        <v>0</v>
      </c>
      <c r="Y1075" s="28">
        <v>0</v>
      </c>
      <c r="Z1075" s="81">
        <v>0</v>
      </c>
      <c r="AA1075" s="28">
        <v>0</v>
      </c>
      <c r="AB1075" s="81">
        <v>0</v>
      </c>
      <c r="AC1075" s="28">
        <v>0</v>
      </c>
      <c r="AD1075" s="24">
        <v>17.541999999999998</v>
      </c>
      <c r="AE1075" s="24" t="s">
        <v>105</v>
      </c>
      <c r="AF1075" s="24" t="s">
        <v>105</v>
      </c>
      <c r="AG1075" s="9"/>
      <c r="AH1075" s="78">
        <v>7</v>
      </c>
      <c r="AI1075" s="193">
        <v>0</v>
      </c>
      <c r="AJ1075" s="101">
        <v>4</v>
      </c>
      <c r="AK1075" s="101">
        <v>0</v>
      </c>
      <c r="AL1075" s="101">
        <v>2</v>
      </c>
      <c r="AM1075" s="101">
        <v>1</v>
      </c>
      <c r="AN1075" s="101">
        <v>0</v>
      </c>
      <c r="AO1075" s="101">
        <v>0</v>
      </c>
      <c r="AP1075" s="101">
        <v>0</v>
      </c>
      <c r="AQ1075" s="101">
        <v>0</v>
      </c>
      <c r="AR1075" s="101">
        <v>0</v>
      </c>
      <c r="AS1075" s="101">
        <v>0</v>
      </c>
      <c r="AT1075" s="101">
        <v>0</v>
      </c>
      <c r="AU1075" s="101">
        <v>0</v>
      </c>
      <c r="AV1075" s="101">
        <v>0</v>
      </c>
      <c r="AW1075" s="101">
        <v>0</v>
      </c>
      <c r="AX1075" s="101">
        <v>0</v>
      </c>
      <c r="AY1075" s="101">
        <v>0</v>
      </c>
      <c r="AZ1075" s="101">
        <v>0</v>
      </c>
      <c r="BA1075" s="101">
        <v>0</v>
      </c>
      <c r="BB1075" s="239">
        <v>0</v>
      </c>
      <c r="BC1075" s="81">
        <v>0</v>
      </c>
      <c r="BD1075" s="28">
        <v>0</v>
      </c>
      <c r="BE1075" s="81">
        <v>0</v>
      </c>
      <c r="BF1075" s="28">
        <v>0</v>
      </c>
      <c r="BG1075" s="81">
        <v>0</v>
      </c>
      <c r="BH1075" s="28">
        <v>0</v>
      </c>
      <c r="BI1075" s="24">
        <v>17.57</v>
      </c>
      <c r="BJ1075" s="24">
        <v>26.701999999999998</v>
      </c>
      <c r="BK1075" s="24" t="s">
        <v>105</v>
      </c>
      <c r="BL1075" s="9"/>
      <c r="BM1075" s="78">
        <v>12</v>
      </c>
      <c r="BN1075" s="182">
        <v>0</v>
      </c>
      <c r="BO1075" s="8">
        <v>4</v>
      </c>
      <c r="BP1075" s="8">
        <v>4</v>
      </c>
      <c r="BQ1075" s="8">
        <v>3</v>
      </c>
      <c r="BR1075" s="8">
        <v>1</v>
      </c>
      <c r="BS1075" s="8">
        <v>0</v>
      </c>
      <c r="BT1075" s="8">
        <v>0</v>
      </c>
      <c r="BU1075" s="8">
        <v>0</v>
      </c>
      <c r="BV1075" s="8">
        <v>0</v>
      </c>
      <c r="BW1075" s="8">
        <v>0</v>
      </c>
      <c r="BX1075" s="8">
        <v>0</v>
      </c>
      <c r="BY1075" s="8">
        <v>0</v>
      </c>
      <c r="BZ1075" s="8">
        <v>0</v>
      </c>
      <c r="CA1075" s="8">
        <v>0</v>
      </c>
      <c r="CB1075" s="8">
        <v>0</v>
      </c>
      <c r="CC1075" s="8">
        <v>0</v>
      </c>
      <c r="CD1075" s="8">
        <v>0</v>
      </c>
      <c r="CE1075" s="8">
        <v>0</v>
      </c>
      <c r="CF1075" s="8">
        <v>0</v>
      </c>
      <c r="CG1075" s="145">
        <v>0</v>
      </c>
      <c r="CH1075" s="81">
        <v>0</v>
      </c>
      <c r="CI1075" s="28">
        <v>0</v>
      </c>
      <c r="CJ1075" s="81">
        <v>0</v>
      </c>
      <c r="CK1075" s="28">
        <v>0</v>
      </c>
      <c r="CL1075" s="81">
        <v>0</v>
      </c>
      <c r="CM1075" s="28">
        <v>0</v>
      </c>
      <c r="CN1075" s="24">
        <v>17.558333333333337</v>
      </c>
      <c r="CO1075" s="24">
        <v>24.459499999999995</v>
      </c>
      <c r="CP1075" s="24" t="s">
        <v>105</v>
      </c>
      <c r="CQ1075" s="46"/>
    </row>
    <row r="1076" spans="1:95" x14ac:dyDescent="0.35">
      <c r="A1076" s="172">
        <v>1</v>
      </c>
      <c r="B1076" s="229">
        <v>0.29166700000000001</v>
      </c>
      <c r="C1076" s="78">
        <v>21</v>
      </c>
      <c r="D1076" s="193">
        <v>0</v>
      </c>
      <c r="E1076" s="101">
        <v>1</v>
      </c>
      <c r="F1076" s="101">
        <v>9</v>
      </c>
      <c r="G1076" s="101">
        <v>5</v>
      </c>
      <c r="H1076" s="101">
        <v>1</v>
      </c>
      <c r="I1076" s="101">
        <v>5</v>
      </c>
      <c r="J1076" s="101">
        <v>0</v>
      </c>
      <c r="K1076" s="101">
        <v>0</v>
      </c>
      <c r="L1076" s="101">
        <v>0</v>
      </c>
      <c r="M1076" s="101">
        <v>0</v>
      </c>
      <c r="N1076" s="101">
        <v>0</v>
      </c>
      <c r="O1076" s="101">
        <v>0</v>
      </c>
      <c r="P1076" s="101">
        <v>0</v>
      </c>
      <c r="Q1076" s="101">
        <v>0</v>
      </c>
      <c r="R1076" s="101">
        <v>0</v>
      </c>
      <c r="S1076" s="101">
        <v>0</v>
      </c>
      <c r="T1076" s="101">
        <v>0</v>
      </c>
      <c r="U1076" s="101">
        <v>0</v>
      </c>
      <c r="V1076" s="101">
        <v>0</v>
      </c>
      <c r="W1076" s="239">
        <v>0</v>
      </c>
      <c r="X1076" s="81">
        <v>5</v>
      </c>
      <c r="Y1076" s="28">
        <v>0.23809523809523808</v>
      </c>
      <c r="Z1076" s="81">
        <v>0</v>
      </c>
      <c r="AA1076" s="28">
        <v>0</v>
      </c>
      <c r="AB1076" s="81">
        <v>0</v>
      </c>
      <c r="AC1076" s="28">
        <v>0</v>
      </c>
      <c r="AD1076" s="24">
        <v>23.095714285714287</v>
      </c>
      <c r="AE1076" s="24">
        <v>32.540999999999997</v>
      </c>
      <c r="AF1076" s="24">
        <v>34.366999999999997</v>
      </c>
      <c r="AG1076" s="9"/>
      <c r="AH1076" s="78">
        <v>15</v>
      </c>
      <c r="AI1076" s="193">
        <v>0</v>
      </c>
      <c r="AJ1076" s="101">
        <v>3</v>
      </c>
      <c r="AK1076" s="101">
        <v>1</v>
      </c>
      <c r="AL1076" s="101">
        <v>1</v>
      </c>
      <c r="AM1076" s="101">
        <v>7</v>
      </c>
      <c r="AN1076" s="101">
        <v>3</v>
      </c>
      <c r="AO1076" s="101">
        <v>0</v>
      </c>
      <c r="AP1076" s="101">
        <v>0</v>
      </c>
      <c r="AQ1076" s="101">
        <v>0</v>
      </c>
      <c r="AR1076" s="101">
        <v>0</v>
      </c>
      <c r="AS1076" s="101">
        <v>0</v>
      </c>
      <c r="AT1076" s="101">
        <v>0</v>
      </c>
      <c r="AU1076" s="101">
        <v>0</v>
      </c>
      <c r="AV1076" s="101">
        <v>0</v>
      </c>
      <c r="AW1076" s="101">
        <v>0</v>
      </c>
      <c r="AX1076" s="101">
        <v>0</v>
      </c>
      <c r="AY1076" s="101">
        <v>0</v>
      </c>
      <c r="AZ1076" s="101">
        <v>0</v>
      </c>
      <c r="BA1076" s="101">
        <v>0</v>
      </c>
      <c r="BB1076" s="239">
        <v>0</v>
      </c>
      <c r="BC1076" s="81">
        <v>3</v>
      </c>
      <c r="BD1076" s="28">
        <v>0.2</v>
      </c>
      <c r="BE1076" s="81">
        <v>0</v>
      </c>
      <c r="BF1076" s="28">
        <v>0</v>
      </c>
      <c r="BG1076" s="81">
        <v>0</v>
      </c>
      <c r="BH1076" s="28">
        <v>0</v>
      </c>
      <c r="BI1076" s="24">
        <v>24.458000000000006</v>
      </c>
      <c r="BJ1076" s="24">
        <v>31.759999999999998</v>
      </c>
      <c r="BK1076" s="24" t="s">
        <v>105</v>
      </c>
      <c r="BL1076" s="9"/>
      <c r="BM1076" s="78">
        <v>36</v>
      </c>
      <c r="BN1076" s="182">
        <v>0</v>
      </c>
      <c r="BO1076" s="8">
        <v>4</v>
      </c>
      <c r="BP1076" s="8">
        <v>10</v>
      </c>
      <c r="BQ1076" s="8">
        <v>6</v>
      </c>
      <c r="BR1076" s="8">
        <v>8</v>
      </c>
      <c r="BS1076" s="8">
        <v>8</v>
      </c>
      <c r="BT1076" s="8">
        <v>0</v>
      </c>
      <c r="BU1076" s="8">
        <v>0</v>
      </c>
      <c r="BV1076" s="8">
        <v>0</v>
      </c>
      <c r="BW1076" s="8">
        <v>0</v>
      </c>
      <c r="BX1076" s="8">
        <v>0</v>
      </c>
      <c r="BY1076" s="8">
        <v>0</v>
      </c>
      <c r="BZ1076" s="8">
        <v>0</v>
      </c>
      <c r="CA1076" s="8">
        <v>0</v>
      </c>
      <c r="CB1076" s="8">
        <v>0</v>
      </c>
      <c r="CC1076" s="8">
        <v>0</v>
      </c>
      <c r="CD1076" s="8">
        <v>0</v>
      </c>
      <c r="CE1076" s="8">
        <v>0</v>
      </c>
      <c r="CF1076" s="8">
        <v>0</v>
      </c>
      <c r="CG1076" s="145">
        <v>0</v>
      </c>
      <c r="CH1076" s="81">
        <v>8</v>
      </c>
      <c r="CI1076" s="28">
        <v>0.22222222222222221</v>
      </c>
      <c r="CJ1076" s="81">
        <v>0</v>
      </c>
      <c r="CK1076" s="28">
        <v>0</v>
      </c>
      <c r="CL1076" s="81">
        <v>0</v>
      </c>
      <c r="CM1076" s="28">
        <v>0</v>
      </c>
      <c r="CN1076" s="24">
        <v>23.66333333333333</v>
      </c>
      <c r="CO1076" s="24">
        <v>32.355000000000004</v>
      </c>
      <c r="CP1076" s="24">
        <v>34.344500000000004</v>
      </c>
      <c r="CQ1076" s="46"/>
    </row>
    <row r="1077" spans="1:95" x14ac:dyDescent="0.35">
      <c r="A1077" s="172">
        <v>1</v>
      </c>
      <c r="B1077" s="229">
        <v>0.33333299999999999</v>
      </c>
      <c r="C1077" s="78">
        <v>30</v>
      </c>
      <c r="D1077" s="193">
        <v>0</v>
      </c>
      <c r="E1077" s="101">
        <v>0</v>
      </c>
      <c r="F1077" s="101">
        <v>6</v>
      </c>
      <c r="G1077" s="101">
        <v>10</v>
      </c>
      <c r="H1077" s="101">
        <v>5</v>
      </c>
      <c r="I1077" s="101">
        <v>5</v>
      </c>
      <c r="J1077" s="101">
        <v>2</v>
      </c>
      <c r="K1077" s="101">
        <v>1</v>
      </c>
      <c r="L1077" s="101">
        <v>0</v>
      </c>
      <c r="M1077" s="101">
        <v>1</v>
      </c>
      <c r="N1077" s="101">
        <v>0</v>
      </c>
      <c r="O1077" s="101">
        <v>0</v>
      </c>
      <c r="P1077" s="101">
        <v>0</v>
      </c>
      <c r="Q1077" s="101">
        <v>0</v>
      </c>
      <c r="R1077" s="101">
        <v>0</v>
      </c>
      <c r="S1077" s="101">
        <v>0</v>
      </c>
      <c r="T1077" s="101">
        <v>0</v>
      </c>
      <c r="U1077" s="101">
        <v>0</v>
      </c>
      <c r="V1077" s="101">
        <v>0</v>
      </c>
      <c r="W1077" s="239">
        <v>0</v>
      </c>
      <c r="X1077" s="81">
        <v>9</v>
      </c>
      <c r="Y1077" s="28">
        <v>0.3</v>
      </c>
      <c r="Z1077" s="81">
        <v>4</v>
      </c>
      <c r="AA1077" s="28">
        <v>0.13333333333333333</v>
      </c>
      <c r="AB1077" s="81">
        <v>1</v>
      </c>
      <c r="AC1077" s="28">
        <v>3.3333333333333333E-2</v>
      </c>
      <c r="AD1077" s="24">
        <v>26.861333333333338</v>
      </c>
      <c r="AE1077" s="24">
        <v>34.939500000000002</v>
      </c>
      <c r="AF1077" s="24">
        <v>46.562999999999988</v>
      </c>
      <c r="AG1077" s="9"/>
      <c r="AH1077" s="78">
        <v>26</v>
      </c>
      <c r="AI1077" s="193">
        <v>0</v>
      </c>
      <c r="AJ1077" s="101">
        <v>7</v>
      </c>
      <c r="AK1077" s="101">
        <v>0</v>
      </c>
      <c r="AL1077" s="101">
        <v>4</v>
      </c>
      <c r="AM1077" s="101">
        <v>6</v>
      </c>
      <c r="AN1077" s="101">
        <v>7</v>
      </c>
      <c r="AO1077" s="101">
        <v>2</v>
      </c>
      <c r="AP1077" s="101">
        <v>0</v>
      </c>
      <c r="AQ1077" s="101">
        <v>0</v>
      </c>
      <c r="AR1077" s="101">
        <v>0</v>
      </c>
      <c r="AS1077" s="101">
        <v>0</v>
      </c>
      <c r="AT1077" s="101">
        <v>0</v>
      </c>
      <c r="AU1077" s="101">
        <v>0</v>
      </c>
      <c r="AV1077" s="101">
        <v>0</v>
      </c>
      <c r="AW1077" s="101">
        <v>0</v>
      </c>
      <c r="AX1077" s="101">
        <v>0</v>
      </c>
      <c r="AY1077" s="101">
        <v>0</v>
      </c>
      <c r="AZ1077" s="101">
        <v>0</v>
      </c>
      <c r="BA1077" s="101">
        <v>0</v>
      </c>
      <c r="BB1077" s="239">
        <v>0</v>
      </c>
      <c r="BC1077" s="81">
        <v>9</v>
      </c>
      <c r="BD1077" s="28">
        <v>0.34615384615384615</v>
      </c>
      <c r="BE1077" s="81">
        <v>2</v>
      </c>
      <c r="BF1077" s="28">
        <v>7.6923076923076927E-2</v>
      </c>
      <c r="BG1077" s="81">
        <v>0</v>
      </c>
      <c r="BH1077" s="28">
        <v>0</v>
      </c>
      <c r="BI1077" s="24">
        <v>24.38038461538461</v>
      </c>
      <c r="BJ1077" s="24">
        <v>32.603999999999999</v>
      </c>
      <c r="BK1077" s="24">
        <v>36.6995</v>
      </c>
      <c r="BL1077" s="9"/>
      <c r="BM1077" s="78">
        <v>56</v>
      </c>
      <c r="BN1077" s="182">
        <v>0</v>
      </c>
      <c r="BO1077" s="8">
        <v>7</v>
      </c>
      <c r="BP1077" s="8">
        <v>6</v>
      </c>
      <c r="BQ1077" s="8">
        <v>14</v>
      </c>
      <c r="BR1077" s="8">
        <v>11</v>
      </c>
      <c r="BS1077" s="8">
        <v>12</v>
      </c>
      <c r="BT1077" s="8">
        <v>4</v>
      </c>
      <c r="BU1077" s="8">
        <v>1</v>
      </c>
      <c r="BV1077" s="8">
        <v>0</v>
      </c>
      <c r="BW1077" s="8">
        <v>1</v>
      </c>
      <c r="BX1077" s="8">
        <v>0</v>
      </c>
      <c r="BY1077" s="8">
        <v>0</v>
      </c>
      <c r="BZ1077" s="8">
        <v>0</v>
      </c>
      <c r="CA1077" s="8">
        <v>0</v>
      </c>
      <c r="CB1077" s="8">
        <v>0</v>
      </c>
      <c r="CC1077" s="8">
        <v>0</v>
      </c>
      <c r="CD1077" s="8">
        <v>0</v>
      </c>
      <c r="CE1077" s="8">
        <v>0</v>
      </c>
      <c r="CF1077" s="8">
        <v>0</v>
      </c>
      <c r="CG1077" s="145">
        <v>0</v>
      </c>
      <c r="CH1077" s="81">
        <v>18</v>
      </c>
      <c r="CI1077" s="28">
        <v>0.32142857142857145</v>
      </c>
      <c r="CJ1077" s="81">
        <v>6</v>
      </c>
      <c r="CK1077" s="28">
        <v>0.10714285714285714</v>
      </c>
      <c r="CL1077" s="81">
        <v>1</v>
      </c>
      <c r="CM1077" s="28">
        <v>1.7857142857142856E-2</v>
      </c>
      <c r="CN1077" s="24">
        <v>25.709464285714283</v>
      </c>
      <c r="CO1077" s="24">
        <v>34.536499999999997</v>
      </c>
      <c r="CP1077" s="24">
        <v>38.569499999999991</v>
      </c>
      <c r="CQ1077" s="46"/>
    </row>
    <row r="1078" spans="1:95" x14ac:dyDescent="0.35">
      <c r="A1078" s="172">
        <v>1</v>
      </c>
      <c r="B1078" s="229">
        <v>0.375</v>
      </c>
      <c r="C1078" s="78">
        <v>20</v>
      </c>
      <c r="D1078" s="193">
        <v>0</v>
      </c>
      <c r="E1078" s="101">
        <v>0</v>
      </c>
      <c r="F1078" s="101">
        <v>3</v>
      </c>
      <c r="G1078" s="101">
        <v>3</v>
      </c>
      <c r="H1078" s="101">
        <v>4</v>
      </c>
      <c r="I1078" s="101">
        <v>7</v>
      </c>
      <c r="J1078" s="101">
        <v>3</v>
      </c>
      <c r="K1078" s="101">
        <v>0</v>
      </c>
      <c r="L1078" s="101">
        <v>0</v>
      </c>
      <c r="M1078" s="101">
        <v>0</v>
      </c>
      <c r="N1078" s="101">
        <v>0</v>
      </c>
      <c r="O1078" s="101">
        <v>0</v>
      </c>
      <c r="P1078" s="101">
        <v>0</v>
      </c>
      <c r="Q1078" s="101">
        <v>0</v>
      </c>
      <c r="R1078" s="101">
        <v>0</v>
      </c>
      <c r="S1078" s="101">
        <v>0</v>
      </c>
      <c r="T1078" s="101">
        <v>0</v>
      </c>
      <c r="U1078" s="101">
        <v>0</v>
      </c>
      <c r="V1078" s="101">
        <v>0</v>
      </c>
      <c r="W1078" s="239">
        <v>0</v>
      </c>
      <c r="X1078" s="81">
        <v>10</v>
      </c>
      <c r="Y1078" s="28">
        <v>0.5</v>
      </c>
      <c r="Z1078" s="81">
        <v>3</v>
      </c>
      <c r="AA1078" s="28">
        <v>0.15</v>
      </c>
      <c r="AB1078" s="81">
        <v>0</v>
      </c>
      <c r="AC1078" s="28">
        <v>0</v>
      </c>
      <c r="AD1078" s="24">
        <v>28.359000000000002</v>
      </c>
      <c r="AE1078" s="24">
        <v>36.361499999999999</v>
      </c>
      <c r="AF1078" s="24">
        <v>36.877000000000002</v>
      </c>
      <c r="AG1078" s="9"/>
      <c r="AH1078" s="78">
        <v>19</v>
      </c>
      <c r="AI1078" s="193">
        <v>1</v>
      </c>
      <c r="AJ1078" s="101">
        <v>2</v>
      </c>
      <c r="AK1078" s="101">
        <v>1</v>
      </c>
      <c r="AL1078" s="101">
        <v>3</v>
      </c>
      <c r="AM1078" s="101">
        <v>6</v>
      </c>
      <c r="AN1078" s="101">
        <v>6</v>
      </c>
      <c r="AO1078" s="101">
        <v>0</v>
      </c>
      <c r="AP1078" s="101">
        <v>0</v>
      </c>
      <c r="AQ1078" s="101">
        <v>0</v>
      </c>
      <c r="AR1078" s="101">
        <v>0</v>
      </c>
      <c r="AS1078" s="101">
        <v>0</v>
      </c>
      <c r="AT1078" s="101">
        <v>0</v>
      </c>
      <c r="AU1078" s="101">
        <v>0</v>
      </c>
      <c r="AV1078" s="101">
        <v>0</v>
      </c>
      <c r="AW1078" s="101">
        <v>0</v>
      </c>
      <c r="AX1078" s="101">
        <v>0</v>
      </c>
      <c r="AY1078" s="101">
        <v>0</v>
      </c>
      <c r="AZ1078" s="101">
        <v>0</v>
      </c>
      <c r="BA1078" s="101">
        <v>0</v>
      </c>
      <c r="BB1078" s="239">
        <v>0</v>
      </c>
      <c r="BC1078" s="81">
        <v>6</v>
      </c>
      <c r="BD1078" s="28">
        <v>0.31578947368421051</v>
      </c>
      <c r="BE1078" s="81">
        <v>0</v>
      </c>
      <c r="BF1078" s="28">
        <v>0</v>
      </c>
      <c r="BG1078" s="81">
        <v>0</v>
      </c>
      <c r="BH1078" s="28">
        <v>0</v>
      </c>
      <c r="BI1078" s="24">
        <v>25.408947368421053</v>
      </c>
      <c r="BJ1078" s="24">
        <v>33.299999999999997</v>
      </c>
      <c r="BK1078" s="24">
        <v>34.21</v>
      </c>
      <c r="BL1078" s="9"/>
      <c r="BM1078" s="78">
        <v>39</v>
      </c>
      <c r="BN1078" s="182">
        <v>1</v>
      </c>
      <c r="BO1078" s="8">
        <v>2</v>
      </c>
      <c r="BP1078" s="8">
        <v>4</v>
      </c>
      <c r="BQ1078" s="8">
        <v>6</v>
      </c>
      <c r="BR1078" s="8">
        <v>10</v>
      </c>
      <c r="BS1078" s="8">
        <v>13</v>
      </c>
      <c r="BT1078" s="8">
        <v>3</v>
      </c>
      <c r="BU1078" s="8">
        <v>0</v>
      </c>
      <c r="BV1078" s="8">
        <v>0</v>
      </c>
      <c r="BW1078" s="8">
        <v>0</v>
      </c>
      <c r="BX1078" s="8">
        <v>0</v>
      </c>
      <c r="BY1078" s="8">
        <v>0</v>
      </c>
      <c r="BZ1078" s="8">
        <v>0</v>
      </c>
      <c r="CA1078" s="8">
        <v>0</v>
      </c>
      <c r="CB1078" s="8">
        <v>0</v>
      </c>
      <c r="CC1078" s="8">
        <v>0</v>
      </c>
      <c r="CD1078" s="8">
        <v>0</v>
      </c>
      <c r="CE1078" s="8">
        <v>0</v>
      </c>
      <c r="CF1078" s="8">
        <v>0</v>
      </c>
      <c r="CG1078" s="145">
        <v>0</v>
      </c>
      <c r="CH1078" s="81">
        <v>16</v>
      </c>
      <c r="CI1078" s="28">
        <v>0.41025641025641024</v>
      </c>
      <c r="CJ1078" s="81">
        <v>3</v>
      </c>
      <c r="CK1078" s="28">
        <v>7.6923076923076927E-2</v>
      </c>
      <c r="CL1078" s="81">
        <v>0</v>
      </c>
      <c r="CM1078" s="28">
        <v>0</v>
      </c>
      <c r="CN1078" s="24">
        <v>26.921794871794873</v>
      </c>
      <c r="CO1078" s="24">
        <v>33.520000000000003</v>
      </c>
      <c r="CP1078" s="24">
        <v>36.630000000000003</v>
      </c>
      <c r="CQ1078" s="46"/>
    </row>
    <row r="1079" spans="1:95" x14ac:dyDescent="0.35">
      <c r="A1079" s="172">
        <v>1</v>
      </c>
      <c r="B1079" s="229">
        <v>0.41666700000000001</v>
      </c>
      <c r="C1079" s="78">
        <v>21</v>
      </c>
      <c r="D1079" s="193">
        <v>0</v>
      </c>
      <c r="E1079" s="101">
        <v>1</v>
      </c>
      <c r="F1079" s="101">
        <v>4</v>
      </c>
      <c r="G1079" s="101">
        <v>6</v>
      </c>
      <c r="H1079" s="101">
        <v>8</v>
      </c>
      <c r="I1079" s="101">
        <v>2</v>
      </c>
      <c r="J1079" s="101">
        <v>0</v>
      </c>
      <c r="K1079" s="101">
        <v>0</v>
      </c>
      <c r="L1079" s="101">
        <v>0</v>
      </c>
      <c r="M1079" s="101">
        <v>0</v>
      </c>
      <c r="N1079" s="101">
        <v>0</v>
      </c>
      <c r="O1079" s="101">
        <v>0</v>
      </c>
      <c r="P1079" s="101">
        <v>0</v>
      </c>
      <c r="Q1079" s="101">
        <v>0</v>
      </c>
      <c r="R1079" s="101">
        <v>0</v>
      </c>
      <c r="S1079" s="101">
        <v>0</v>
      </c>
      <c r="T1079" s="101">
        <v>0</v>
      </c>
      <c r="U1079" s="101">
        <v>0</v>
      </c>
      <c r="V1079" s="101">
        <v>0</v>
      </c>
      <c r="W1079" s="239">
        <v>0</v>
      </c>
      <c r="X1079" s="81">
        <v>2</v>
      </c>
      <c r="Y1079" s="28">
        <v>9.5238095238095233E-2</v>
      </c>
      <c r="Z1079" s="81">
        <v>0</v>
      </c>
      <c r="AA1079" s="28">
        <v>0</v>
      </c>
      <c r="AB1079" s="81">
        <v>0</v>
      </c>
      <c r="AC1079" s="28">
        <v>0</v>
      </c>
      <c r="AD1079" s="24">
        <v>24.178571428571427</v>
      </c>
      <c r="AE1079" s="24">
        <v>29.338000000000001</v>
      </c>
      <c r="AF1079" s="24">
        <v>34.393999999999998</v>
      </c>
      <c r="AG1079" s="9"/>
      <c r="AH1079" s="78">
        <v>26</v>
      </c>
      <c r="AI1079" s="193">
        <v>2</v>
      </c>
      <c r="AJ1079" s="101">
        <v>7</v>
      </c>
      <c r="AK1079" s="101">
        <v>4</v>
      </c>
      <c r="AL1079" s="101">
        <v>3</v>
      </c>
      <c r="AM1079" s="101">
        <v>5</v>
      </c>
      <c r="AN1079" s="101">
        <v>3</v>
      </c>
      <c r="AO1079" s="101">
        <v>2</v>
      </c>
      <c r="AP1079" s="101">
        <v>0</v>
      </c>
      <c r="AQ1079" s="101">
        <v>0</v>
      </c>
      <c r="AR1079" s="101">
        <v>0</v>
      </c>
      <c r="AS1079" s="101">
        <v>0</v>
      </c>
      <c r="AT1079" s="101">
        <v>0</v>
      </c>
      <c r="AU1079" s="101">
        <v>0</v>
      </c>
      <c r="AV1079" s="101">
        <v>0</v>
      </c>
      <c r="AW1079" s="101">
        <v>0</v>
      </c>
      <c r="AX1079" s="101">
        <v>0</v>
      </c>
      <c r="AY1079" s="101">
        <v>0</v>
      </c>
      <c r="AZ1079" s="101">
        <v>0</v>
      </c>
      <c r="BA1079" s="101">
        <v>0</v>
      </c>
      <c r="BB1079" s="239">
        <v>0</v>
      </c>
      <c r="BC1079" s="81">
        <v>5</v>
      </c>
      <c r="BD1079" s="28">
        <v>0.19230769230769232</v>
      </c>
      <c r="BE1079" s="81">
        <v>1</v>
      </c>
      <c r="BF1079" s="28">
        <v>3.8461538461538464E-2</v>
      </c>
      <c r="BG1079" s="81">
        <v>0</v>
      </c>
      <c r="BH1079" s="28">
        <v>0</v>
      </c>
      <c r="BI1079" s="24">
        <v>21.177692307692308</v>
      </c>
      <c r="BJ1079" s="24">
        <v>31.355</v>
      </c>
      <c r="BK1079" s="24">
        <v>35.266500000000001</v>
      </c>
      <c r="BL1079" s="9"/>
      <c r="BM1079" s="78">
        <v>47</v>
      </c>
      <c r="BN1079" s="182">
        <v>2</v>
      </c>
      <c r="BO1079" s="8">
        <v>8</v>
      </c>
      <c r="BP1079" s="8">
        <v>8</v>
      </c>
      <c r="BQ1079" s="8">
        <v>9</v>
      </c>
      <c r="BR1079" s="8">
        <v>13</v>
      </c>
      <c r="BS1079" s="8">
        <v>5</v>
      </c>
      <c r="BT1079" s="8">
        <v>2</v>
      </c>
      <c r="BU1079" s="8">
        <v>0</v>
      </c>
      <c r="BV1079" s="8">
        <v>0</v>
      </c>
      <c r="BW1079" s="8">
        <v>0</v>
      </c>
      <c r="BX1079" s="8">
        <v>0</v>
      </c>
      <c r="BY1079" s="8">
        <v>0</v>
      </c>
      <c r="BZ1079" s="8">
        <v>0</v>
      </c>
      <c r="CA1079" s="8">
        <v>0</v>
      </c>
      <c r="CB1079" s="8">
        <v>0</v>
      </c>
      <c r="CC1079" s="8">
        <v>0</v>
      </c>
      <c r="CD1079" s="8">
        <v>0</v>
      </c>
      <c r="CE1079" s="8">
        <v>0</v>
      </c>
      <c r="CF1079" s="8">
        <v>0</v>
      </c>
      <c r="CG1079" s="145">
        <v>0</v>
      </c>
      <c r="CH1079" s="81">
        <v>7</v>
      </c>
      <c r="CI1079" s="28">
        <v>0.14893617021276595</v>
      </c>
      <c r="CJ1079" s="81">
        <v>1</v>
      </c>
      <c r="CK1079" s="28">
        <v>2.1276595744680851E-2</v>
      </c>
      <c r="CL1079" s="81">
        <v>0</v>
      </c>
      <c r="CM1079" s="28">
        <v>0</v>
      </c>
      <c r="CN1079" s="24">
        <v>22.518510638297869</v>
      </c>
      <c r="CO1079" s="24">
        <v>30.165999999999997</v>
      </c>
      <c r="CP1079" s="24">
        <v>34.856000000000002</v>
      </c>
      <c r="CQ1079" s="46"/>
    </row>
    <row r="1080" spans="1:95" x14ac:dyDescent="0.35">
      <c r="A1080" s="172">
        <v>1</v>
      </c>
      <c r="B1080" s="229">
        <v>0.45833299999999999</v>
      </c>
      <c r="C1080" s="78">
        <v>18</v>
      </c>
      <c r="D1080" s="193">
        <v>0</v>
      </c>
      <c r="E1080" s="101">
        <v>1</v>
      </c>
      <c r="F1080" s="101">
        <v>6</v>
      </c>
      <c r="G1080" s="101">
        <v>4</v>
      </c>
      <c r="H1080" s="101">
        <v>3</v>
      </c>
      <c r="I1080" s="101">
        <v>3</v>
      </c>
      <c r="J1080" s="101">
        <v>1</v>
      </c>
      <c r="K1080" s="101">
        <v>0</v>
      </c>
      <c r="L1080" s="101">
        <v>0</v>
      </c>
      <c r="M1080" s="101">
        <v>0</v>
      </c>
      <c r="N1080" s="101">
        <v>0</v>
      </c>
      <c r="O1080" s="101">
        <v>0</v>
      </c>
      <c r="P1080" s="101">
        <v>0</v>
      </c>
      <c r="Q1080" s="101">
        <v>0</v>
      </c>
      <c r="R1080" s="101">
        <v>0</v>
      </c>
      <c r="S1080" s="101">
        <v>0</v>
      </c>
      <c r="T1080" s="101">
        <v>0</v>
      </c>
      <c r="U1080" s="101">
        <v>0</v>
      </c>
      <c r="V1080" s="101">
        <v>0</v>
      </c>
      <c r="W1080" s="239">
        <v>0</v>
      </c>
      <c r="X1080" s="81">
        <v>4</v>
      </c>
      <c r="Y1080" s="28">
        <v>0.22222222222222221</v>
      </c>
      <c r="Z1080" s="81">
        <v>1</v>
      </c>
      <c r="AA1080" s="28">
        <v>5.5555555555555552E-2</v>
      </c>
      <c r="AB1080" s="81">
        <v>0</v>
      </c>
      <c r="AC1080" s="28">
        <v>0</v>
      </c>
      <c r="AD1080" s="24">
        <v>23.515000000000004</v>
      </c>
      <c r="AE1080" s="24">
        <v>32.070999999999998</v>
      </c>
      <c r="AF1080" s="24" t="s">
        <v>105</v>
      </c>
      <c r="AG1080" s="9"/>
      <c r="AH1080" s="78">
        <v>15</v>
      </c>
      <c r="AI1080" s="193">
        <v>1</v>
      </c>
      <c r="AJ1080" s="101">
        <v>3</v>
      </c>
      <c r="AK1080" s="101">
        <v>1</v>
      </c>
      <c r="AL1080" s="101">
        <v>2</v>
      </c>
      <c r="AM1080" s="101">
        <v>3</v>
      </c>
      <c r="AN1080" s="101">
        <v>3</v>
      </c>
      <c r="AO1080" s="101">
        <v>1</v>
      </c>
      <c r="AP1080" s="101">
        <v>1</v>
      </c>
      <c r="AQ1080" s="101">
        <v>0</v>
      </c>
      <c r="AR1080" s="101">
        <v>0</v>
      </c>
      <c r="AS1080" s="101">
        <v>0</v>
      </c>
      <c r="AT1080" s="101">
        <v>0</v>
      </c>
      <c r="AU1080" s="101">
        <v>0</v>
      </c>
      <c r="AV1080" s="101">
        <v>0</v>
      </c>
      <c r="AW1080" s="101">
        <v>0</v>
      </c>
      <c r="AX1080" s="101">
        <v>0</v>
      </c>
      <c r="AY1080" s="101">
        <v>0</v>
      </c>
      <c r="AZ1080" s="101">
        <v>0</v>
      </c>
      <c r="BA1080" s="101">
        <v>0</v>
      </c>
      <c r="BB1080" s="239">
        <v>0</v>
      </c>
      <c r="BC1080" s="81">
        <v>5</v>
      </c>
      <c r="BD1080" s="28">
        <v>0.33333333333333331</v>
      </c>
      <c r="BE1080" s="81">
        <v>2</v>
      </c>
      <c r="BF1080" s="28">
        <v>0.13333333333333333</v>
      </c>
      <c r="BG1080" s="81">
        <v>0</v>
      </c>
      <c r="BH1080" s="28">
        <v>0</v>
      </c>
      <c r="BI1080" s="24">
        <v>24.358000000000001</v>
      </c>
      <c r="BJ1080" s="24">
        <v>34.375999999999998</v>
      </c>
      <c r="BK1080" s="24" t="s">
        <v>105</v>
      </c>
      <c r="BL1080" s="9"/>
      <c r="BM1080" s="78">
        <v>33</v>
      </c>
      <c r="BN1080" s="182">
        <v>1</v>
      </c>
      <c r="BO1080" s="8">
        <v>4</v>
      </c>
      <c r="BP1080" s="8">
        <v>7</v>
      </c>
      <c r="BQ1080" s="8">
        <v>6</v>
      </c>
      <c r="BR1080" s="8">
        <v>6</v>
      </c>
      <c r="BS1080" s="8">
        <v>6</v>
      </c>
      <c r="BT1080" s="8">
        <v>2</v>
      </c>
      <c r="BU1080" s="8">
        <v>1</v>
      </c>
      <c r="BV1080" s="8">
        <v>0</v>
      </c>
      <c r="BW1080" s="8">
        <v>0</v>
      </c>
      <c r="BX1080" s="8">
        <v>0</v>
      </c>
      <c r="BY1080" s="8">
        <v>0</v>
      </c>
      <c r="BZ1080" s="8">
        <v>0</v>
      </c>
      <c r="CA1080" s="8">
        <v>0</v>
      </c>
      <c r="CB1080" s="8">
        <v>0</v>
      </c>
      <c r="CC1080" s="8">
        <v>0</v>
      </c>
      <c r="CD1080" s="8">
        <v>0</v>
      </c>
      <c r="CE1080" s="8">
        <v>0</v>
      </c>
      <c r="CF1080" s="8">
        <v>0</v>
      </c>
      <c r="CG1080" s="145">
        <v>0</v>
      </c>
      <c r="CH1080" s="81">
        <v>9</v>
      </c>
      <c r="CI1080" s="28">
        <v>0.27272727272727271</v>
      </c>
      <c r="CJ1080" s="81">
        <v>3</v>
      </c>
      <c r="CK1080" s="28">
        <v>9.0909090909090912E-2</v>
      </c>
      <c r="CL1080" s="81">
        <v>0</v>
      </c>
      <c r="CM1080" s="28">
        <v>0</v>
      </c>
      <c r="CN1080" s="24">
        <v>23.898181818181822</v>
      </c>
      <c r="CO1080" s="24">
        <v>32.478999999999999</v>
      </c>
      <c r="CP1080" s="24">
        <v>38.97199999999998</v>
      </c>
      <c r="CQ1080" s="46"/>
    </row>
    <row r="1081" spans="1:95" x14ac:dyDescent="0.35">
      <c r="A1081" s="172">
        <v>1</v>
      </c>
      <c r="B1081" s="229">
        <v>0.5</v>
      </c>
      <c r="C1081" s="78">
        <v>28</v>
      </c>
      <c r="D1081" s="193">
        <v>0</v>
      </c>
      <c r="E1081" s="101">
        <v>5</v>
      </c>
      <c r="F1081" s="101">
        <v>8</v>
      </c>
      <c r="G1081" s="101">
        <v>7</v>
      </c>
      <c r="H1081" s="101">
        <v>2</v>
      </c>
      <c r="I1081" s="101">
        <v>4</v>
      </c>
      <c r="J1081" s="101">
        <v>2</v>
      </c>
      <c r="K1081" s="101">
        <v>0</v>
      </c>
      <c r="L1081" s="101">
        <v>0</v>
      </c>
      <c r="M1081" s="101">
        <v>0</v>
      </c>
      <c r="N1081" s="101">
        <v>0</v>
      </c>
      <c r="O1081" s="101">
        <v>0</v>
      </c>
      <c r="P1081" s="101">
        <v>0</v>
      </c>
      <c r="Q1081" s="101">
        <v>0</v>
      </c>
      <c r="R1081" s="101">
        <v>0</v>
      </c>
      <c r="S1081" s="101">
        <v>0</v>
      </c>
      <c r="T1081" s="101">
        <v>0</v>
      </c>
      <c r="U1081" s="101">
        <v>0</v>
      </c>
      <c r="V1081" s="101">
        <v>0</v>
      </c>
      <c r="W1081" s="239">
        <v>0</v>
      </c>
      <c r="X1081" s="81">
        <v>6</v>
      </c>
      <c r="Y1081" s="28">
        <v>0.21428571428571427</v>
      </c>
      <c r="Z1081" s="81">
        <v>2</v>
      </c>
      <c r="AA1081" s="28">
        <v>7.1428571428571425E-2</v>
      </c>
      <c r="AB1081" s="81">
        <v>0</v>
      </c>
      <c r="AC1081" s="28">
        <v>0</v>
      </c>
      <c r="AD1081" s="24">
        <v>22.723571428571429</v>
      </c>
      <c r="AE1081" s="24">
        <v>32.438499999999998</v>
      </c>
      <c r="AF1081" s="24">
        <v>38.942499999999995</v>
      </c>
      <c r="AG1081" s="9"/>
      <c r="AH1081" s="78">
        <v>32</v>
      </c>
      <c r="AI1081" s="193">
        <v>3</v>
      </c>
      <c r="AJ1081" s="101">
        <v>11</v>
      </c>
      <c r="AK1081" s="101">
        <v>1</v>
      </c>
      <c r="AL1081" s="101">
        <v>4</v>
      </c>
      <c r="AM1081" s="101">
        <v>8</v>
      </c>
      <c r="AN1081" s="101">
        <v>3</v>
      </c>
      <c r="AO1081" s="101">
        <v>2</v>
      </c>
      <c r="AP1081" s="101">
        <v>0</v>
      </c>
      <c r="AQ1081" s="101">
        <v>0</v>
      </c>
      <c r="AR1081" s="101">
        <v>0</v>
      </c>
      <c r="AS1081" s="101">
        <v>0</v>
      </c>
      <c r="AT1081" s="101">
        <v>0</v>
      </c>
      <c r="AU1081" s="101">
        <v>0</v>
      </c>
      <c r="AV1081" s="101">
        <v>0</v>
      </c>
      <c r="AW1081" s="101">
        <v>0</v>
      </c>
      <c r="AX1081" s="101">
        <v>0</v>
      </c>
      <c r="AY1081" s="101">
        <v>0</v>
      </c>
      <c r="AZ1081" s="101">
        <v>0</v>
      </c>
      <c r="BA1081" s="101">
        <v>0</v>
      </c>
      <c r="BB1081" s="239">
        <v>0</v>
      </c>
      <c r="BC1081" s="81">
        <v>5</v>
      </c>
      <c r="BD1081" s="28">
        <v>0.15625</v>
      </c>
      <c r="BE1081" s="81">
        <v>2</v>
      </c>
      <c r="BF1081" s="28">
        <v>6.25E-2</v>
      </c>
      <c r="BG1081" s="81">
        <v>0</v>
      </c>
      <c r="BH1081" s="28">
        <v>0</v>
      </c>
      <c r="BI1081" s="24">
        <v>20.736562499999998</v>
      </c>
      <c r="BJ1081" s="24">
        <v>30.2515</v>
      </c>
      <c r="BK1081" s="24">
        <v>37.065999999999995</v>
      </c>
      <c r="BL1081" s="9"/>
      <c r="BM1081" s="78">
        <v>60</v>
      </c>
      <c r="BN1081" s="182">
        <v>3</v>
      </c>
      <c r="BO1081" s="8">
        <v>16</v>
      </c>
      <c r="BP1081" s="8">
        <v>9</v>
      </c>
      <c r="BQ1081" s="8">
        <v>11</v>
      </c>
      <c r="BR1081" s="8">
        <v>10</v>
      </c>
      <c r="BS1081" s="8">
        <v>7</v>
      </c>
      <c r="BT1081" s="8">
        <v>4</v>
      </c>
      <c r="BU1081" s="8">
        <v>0</v>
      </c>
      <c r="BV1081" s="8">
        <v>0</v>
      </c>
      <c r="BW1081" s="8">
        <v>0</v>
      </c>
      <c r="BX1081" s="8">
        <v>0</v>
      </c>
      <c r="BY1081" s="8">
        <v>0</v>
      </c>
      <c r="BZ1081" s="8">
        <v>0</v>
      </c>
      <c r="CA1081" s="8">
        <v>0</v>
      </c>
      <c r="CB1081" s="8">
        <v>0</v>
      </c>
      <c r="CC1081" s="8">
        <v>0</v>
      </c>
      <c r="CD1081" s="8">
        <v>0</v>
      </c>
      <c r="CE1081" s="8">
        <v>0</v>
      </c>
      <c r="CF1081" s="8">
        <v>0</v>
      </c>
      <c r="CG1081" s="145">
        <v>0</v>
      </c>
      <c r="CH1081" s="81">
        <v>11</v>
      </c>
      <c r="CI1081" s="28">
        <v>0.18333333333333332</v>
      </c>
      <c r="CJ1081" s="81">
        <v>4</v>
      </c>
      <c r="CK1081" s="28">
        <v>6.6666666666666666E-2</v>
      </c>
      <c r="CL1081" s="81">
        <v>0</v>
      </c>
      <c r="CM1081" s="28">
        <v>0</v>
      </c>
      <c r="CN1081" s="24">
        <v>21.663833333333336</v>
      </c>
      <c r="CO1081" s="24">
        <v>31.094500000000004</v>
      </c>
      <c r="CP1081" s="24">
        <v>38.404999999999987</v>
      </c>
      <c r="CQ1081" s="46"/>
    </row>
    <row r="1082" spans="1:95" x14ac:dyDescent="0.35">
      <c r="A1082" s="172">
        <v>1</v>
      </c>
      <c r="B1082" s="229">
        <v>0.54166700000000001</v>
      </c>
      <c r="C1082" s="78">
        <v>19</v>
      </c>
      <c r="D1082" s="193">
        <v>0</v>
      </c>
      <c r="E1082" s="101">
        <v>2</v>
      </c>
      <c r="F1082" s="101">
        <v>3</v>
      </c>
      <c r="G1082" s="101">
        <v>1</v>
      </c>
      <c r="H1082" s="101">
        <v>5</v>
      </c>
      <c r="I1082" s="101">
        <v>6</v>
      </c>
      <c r="J1082" s="101">
        <v>2</v>
      </c>
      <c r="K1082" s="101">
        <v>0</v>
      </c>
      <c r="L1082" s="101">
        <v>0</v>
      </c>
      <c r="M1082" s="101">
        <v>0</v>
      </c>
      <c r="N1082" s="101">
        <v>0</v>
      </c>
      <c r="O1082" s="101">
        <v>0</v>
      </c>
      <c r="P1082" s="101">
        <v>0</v>
      </c>
      <c r="Q1082" s="101">
        <v>0</v>
      </c>
      <c r="R1082" s="101">
        <v>0</v>
      </c>
      <c r="S1082" s="101">
        <v>0</v>
      </c>
      <c r="T1082" s="101">
        <v>0</v>
      </c>
      <c r="U1082" s="101">
        <v>0</v>
      </c>
      <c r="V1082" s="101">
        <v>0</v>
      </c>
      <c r="W1082" s="239">
        <v>0</v>
      </c>
      <c r="X1082" s="81">
        <v>8</v>
      </c>
      <c r="Y1082" s="28">
        <v>0.42105263157894735</v>
      </c>
      <c r="Z1082" s="81">
        <v>2</v>
      </c>
      <c r="AA1082" s="28">
        <v>0.10526315789473684</v>
      </c>
      <c r="AB1082" s="81">
        <v>0</v>
      </c>
      <c r="AC1082" s="28">
        <v>0</v>
      </c>
      <c r="AD1082" s="24">
        <v>26.858421052631581</v>
      </c>
      <c r="AE1082" s="24">
        <v>34.75</v>
      </c>
      <c r="AF1082" s="24">
        <v>38.46</v>
      </c>
      <c r="AG1082" s="9"/>
      <c r="AH1082" s="78">
        <v>24</v>
      </c>
      <c r="AI1082" s="193">
        <v>0</v>
      </c>
      <c r="AJ1082" s="101">
        <v>9</v>
      </c>
      <c r="AK1082" s="101">
        <v>2</v>
      </c>
      <c r="AL1082" s="101">
        <v>6</v>
      </c>
      <c r="AM1082" s="101">
        <v>4</v>
      </c>
      <c r="AN1082" s="101">
        <v>3</v>
      </c>
      <c r="AO1082" s="101">
        <v>0</v>
      </c>
      <c r="AP1082" s="101">
        <v>0</v>
      </c>
      <c r="AQ1082" s="101">
        <v>0</v>
      </c>
      <c r="AR1082" s="101">
        <v>0</v>
      </c>
      <c r="AS1082" s="101">
        <v>0</v>
      </c>
      <c r="AT1082" s="101">
        <v>0</v>
      </c>
      <c r="AU1082" s="101">
        <v>0</v>
      </c>
      <c r="AV1082" s="101">
        <v>0</v>
      </c>
      <c r="AW1082" s="101">
        <v>0</v>
      </c>
      <c r="AX1082" s="101">
        <v>0</v>
      </c>
      <c r="AY1082" s="101">
        <v>0</v>
      </c>
      <c r="AZ1082" s="101">
        <v>0</v>
      </c>
      <c r="BA1082" s="101">
        <v>0</v>
      </c>
      <c r="BB1082" s="239">
        <v>0</v>
      </c>
      <c r="BC1082" s="81">
        <v>3</v>
      </c>
      <c r="BD1082" s="28">
        <v>0.125</v>
      </c>
      <c r="BE1082" s="81">
        <v>0</v>
      </c>
      <c r="BF1082" s="28">
        <v>0</v>
      </c>
      <c r="BG1082" s="81">
        <v>0</v>
      </c>
      <c r="BH1082" s="28">
        <v>0</v>
      </c>
      <c r="BI1082" s="24">
        <v>20.184166666666666</v>
      </c>
      <c r="BJ1082" s="24">
        <v>30.145</v>
      </c>
      <c r="BK1082" s="24">
        <v>32.467500000000001</v>
      </c>
      <c r="BL1082" s="9"/>
      <c r="BM1082" s="78">
        <v>43</v>
      </c>
      <c r="BN1082" s="182">
        <v>0</v>
      </c>
      <c r="BO1082" s="8">
        <v>11</v>
      </c>
      <c r="BP1082" s="8">
        <v>5</v>
      </c>
      <c r="BQ1082" s="8">
        <v>7</v>
      </c>
      <c r="BR1082" s="8">
        <v>9</v>
      </c>
      <c r="BS1082" s="8">
        <v>9</v>
      </c>
      <c r="BT1082" s="8">
        <v>2</v>
      </c>
      <c r="BU1082" s="8">
        <v>0</v>
      </c>
      <c r="BV1082" s="8">
        <v>0</v>
      </c>
      <c r="BW1082" s="8">
        <v>0</v>
      </c>
      <c r="BX1082" s="8">
        <v>0</v>
      </c>
      <c r="BY1082" s="8">
        <v>0</v>
      </c>
      <c r="BZ1082" s="8">
        <v>0</v>
      </c>
      <c r="CA1082" s="8">
        <v>0</v>
      </c>
      <c r="CB1082" s="8">
        <v>0</v>
      </c>
      <c r="CC1082" s="8">
        <v>0</v>
      </c>
      <c r="CD1082" s="8">
        <v>0</v>
      </c>
      <c r="CE1082" s="8">
        <v>0</v>
      </c>
      <c r="CF1082" s="8">
        <v>0</v>
      </c>
      <c r="CG1082" s="145">
        <v>0</v>
      </c>
      <c r="CH1082" s="81">
        <v>11</v>
      </c>
      <c r="CI1082" s="28">
        <v>0.2558139534883721</v>
      </c>
      <c r="CJ1082" s="81">
        <v>2</v>
      </c>
      <c r="CK1082" s="28">
        <v>4.6511627906976744E-2</v>
      </c>
      <c r="CL1082" s="81">
        <v>0</v>
      </c>
      <c r="CM1082" s="28">
        <v>0</v>
      </c>
      <c r="CN1082" s="24">
        <v>23.133255813953493</v>
      </c>
      <c r="CO1082" s="24">
        <v>32.948</v>
      </c>
      <c r="CP1082" s="24">
        <v>37.309999999999995</v>
      </c>
      <c r="CQ1082" s="46"/>
    </row>
    <row r="1083" spans="1:95" x14ac:dyDescent="0.35">
      <c r="A1083" s="172">
        <v>1</v>
      </c>
      <c r="B1083" s="229">
        <v>0.58333299999999999</v>
      </c>
      <c r="C1083" s="78">
        <v>23</v>
      </c>
      <c r="D1083" s="193">
        <v>1</v>
      </c>
      <c r="E1083" s="101">
        <v>3</v>
      </c>
      <c r="F1083" s="101">
        <v>7</v>
      </c>
      <c r="G1083" s="101">
        <v>2</v>
      </c>
      <c r="H1083" s="101">
        <v>6</v>
      </c>
      <c r="I1083" s="101">
        <v>4</v>
      </c>
      <c r="J1083" s="101">
        <v>0</v>
      </c>
      <c r="K1083" s="101">
        <v>0</v>
      </c>
      <c r="L1083" s="101">
        <v>0</v>
      </c>
      <c r="M1083" s="101">
        <v>0</v>
      </c>
      <c r="N1083" s="101">
        <v>0</v>
      </c>
      <c r="O1083" s="101">
        <v>0</v>
      </c>
      <c r="P1083" s="101">
        <v>0</v>
      </c>
      <c r="Q1083" s="101">
        <v>0</v>
      </c>
      <c r="R1083" s="101">
        <v>0</v>
      </c>
      <c r="S1083" s="101">
        <v>0</v>
      </c>
      <c r="T1083" s="101">
        <v>0</v>
      </c>
      <c r="U1083" s="101">
        <v>0</v>
      </c>
      <c r="V1083" s="101">
        <v>0</v>
      </c>
      <c r="W1083" s="239">
        <v>0</v>
      </c>
      <c r="X1083" s="81">
        <v>4</v>
      </c>
      <c r="Y1083" s="28">
        <v>0.17391304347826086</v>
      </c>
      <c r="Z1083" s="81">
        <v>0</v>
      </c>
      <c r="AA1083" s="28">
        <v>0</v>
      </c>
      <c r="AB1083" s="81">
        <v>0</v>
      </c>
      <c r="AC1083" s="28">
        <v>0</v>
      </c>
      <c r="AD1083" s="24">
        <v>22.253478260869567</v>
      </c>
      <c r="AE1083" s="24">
        <v>31.577999999999999</v>
      </c>
      <c r="AF1083" s="24">
        <v>34.031999999999989</v>
      </c>
      <c r="AG1083" s="9"/>
      <c r="AH1083" s="78">
        <v>20</v>
      </c>
      <c r="AI1083" s="193">
        <v>2</v>
      </c>
      <c r="AJ1083" s="101">
        <v>7</v>
      </c>
      <c r="AK1083" s="101">
        <v>3</v>
      </c>
      <c r="AL1083" s="101">
        <v>3</v>
      </c>
      <c r="AM1083" s="101">
        <v>3</v>
      </c>
      <c r="AN1083" s="101">
        <v>2</v>
      </c>
      <c r="AO1083" s="101">
        <v>0</v>
      </c>
      <c r="AP1083" s="101">
        <v>0</v>
      </c>
      <c r="AQ1083" s="101">
        <v>0</v>
      </c>
      <c r="AR1083" s="101">
        <v>0</v>
      </c>
      <c r="AS1083" s="101">
        <v>0</v>
      </c>
      <c r="AT1083" s="101">
        <v>0</v>
      </c>
      <c r="AU1083" s="101">
        <v>0</v>
      </c>
      <c r="AV1083" s="101">
        <v>0</v>
      </c>
      <c r="AW1083" s="101">
        <v>0</v>
      </c>
      <c r="AX1083" s="101">
        <v>0</v>
      </c>
      <c r="AY1083" s="101">
        <v>0</v>
      </c>
      <c r="AZ1083" s="101">
        <v>0</v>
      </c>
      <c r="BA1083" s="101">
        <v>0</v>
      </c>
      <c r="BB1083" s="239">
        <v>0</v>
      </c>
      <c r="BC1083" s="81">
        <v>2</v>
      </c>
      <c r="BD1083" s="28">
        <v>0.1</v>
      </c>
      <c r="BE1083" s="81">
        <v>0</v>
      </c>
      <c r="BF1083" s="28">
        <v>0</v>
      </c>
      <c r="BG1083" s="81">
        <v>0</v>
      </c>
      <c r="BH1083" s="28">
        <v>0</v>
      </c>
      <c r="BI1083" s="24">
        <v>18.6145</v>
      </c>
      <c r="BJ1083" s="24">
        <v>29.381999999999998</v>
      </c>
      <c r="BK1083" s="24">
        <v>31.726499999999998</v>
      </c>
      <c r="BL1083" s="9"/>
      <c r="BM1083" s="78">
        <v>43</v>
      </c>
      <c r="BN1083" s="182">
        <v>3</v>
      </c>
      <c r="BO1083" s="8">
        <v>10</v>
      </c>
      <c r="BP1083" s="8">
        <v>10</v>
      </c>
      <c r="BQ1083" s="8">
        <v>5</v>
      </c>
      <c r="BR1083" s="8">
        <v>9</v>
      </c>
      <c r="BS1083" s="8">
        <v>6</v>
      </c>
      <c r="BT1083" s="8">
        <v>0</v>
      </c>
      <c r="BU1083" s="8">
        <v>0</v>
      </c>
      <c r="BV1083" s="8">
        <v>0</v>
      </c>
      <c r="BW1083" s="8">
        <v>0</v>
      </c>
      <c r="BX1083" s="8">
        <v>0</v>
      </c>
      <c r="BY1083" s="8">
        <v>0</v>
      </c>
      <c r="BZ1083" s="8">
        <v>0</v>
      </c>
      <c r="CA1083" s="8">
        <v>0</v>
      </c>
      <c r="CB1083" s="8">
        <v>0</v>
      </c>
      <c r="CC1083" s="8">
        <v>0</v>
      </c>
      <c r="CD1083" s="8">
        <v>0</v>
      </c>
      <c r="CE1083" s="8">
        <v>0</v>
      </c>
      <c r="CF1083" s="8">
        <v>0</v>
      </c>
      <c r="CG1083" s="145">
        <v>0</v>
      </c>
      <c r="CH1083" s="81">
        <v>6</v>
      </c>
      <c r="CI1083" s="28">
        <v>0.13953488372093023</v>
      </c>
      <c r="CJ1083" s="81">
        <v>0</v>
      </c>
      <c r="CK1083" s="28">
        <v>0</v>
      </c>
      <c r="CL1083" s="81">
        <v>0</v>
      </c>
      <c r="CM1083" s="28">
        <v>0</v>
      </c>
      <c r="CN1083" s="24">
        <v>20.560930232558146</v>
      </c>
      <c r="CO1083" s="24">
        <v>30.273999999999997</v>
      </c>
      <c r="CP1083" s="24">
        <v>32.103999999999999</v>
      </c>
      <c r="CQ1083" s="46"/>
    </row>
    <row r="1084" spans="1:95" x14ac:dyDescent="0.35">
      <c r="A1084" s="172">
        <v>1</v>
      </c>
      <c r="B1084" s="229">
        <v>0.625</v>
      </c>
      <c r="C1084" s="78">
        <v>23</v>
      </c>
      <c r="D1084" s="193">
        <v>0</v>
      </c>
      <c r="E1084" s="101">
        <v>1</v>
      </c>
      <c r="F1084" s="101">
        <v>9</v>
      </c>
      <c r="G1084" s="101">
        <v>4</v>
      </c>
      <c r="H1084" s="101">
        <v>4</v>
      </c>
      <c r="I1084" s="101">
        <v>5</v>
      </c>
      <c r="J1084" s="101">
        <v>0</v>
      </c>
      <c r="K1084" s="101">
        <v>0</v>
      </c>
      <c r="L1084" s="101">
        <v>0</v>
      </c>
      <c r="M1084" s="101">
        <v>0</v>
      </c>
      <c r="N1084" s="101">
        <v>0</v>
      </c>
      <c r="O1084" s="101">
        <v>0</v>
      </c>
      <c r="P1084" s="101">
        <v>0</v>
      </c>
      <c r="Q1084" s="101">
        <v>0</v>
      </c>
      <c r="R1084" s="101">
        <v>0</v>
      </c>
      <c r="S1084" s="101">
        <v>0</v>
      </c>
      <c r="T1084" s="101">
        <v>0</v>
      </c>
      <c r="U1084" s="101">
        <v>0</v>
      </c>
      <c r="V1084" s="101">
        <v>0</v>
      </c>
      <c r="W1084" s="239">
        <v>0</v>
      </c>
      <c r="X1084" s="81">
        <v>5</v>
      </c>
      <c r="Y1084" s="28">
        <v>0.21739130434782608</v>
      </c>
      <c r="Z1084" s="81">
        <v>0</v>
      </c>
      <c r="AA1084" s="28">
        <v>0</v>
      </c>
      <c r="AB1084" s="81">
        <v>0</v>
      </c>
      <c r="AC1084" s="28">
        <v>0</v>
      </c>
      <c r="AD1084" s="24">
        <v>23.046521739130434</v>
      </c>
      <c r="AE1084" s="24">
        <v>31.457999999999998</v>
      </c>
      <c r="AF1084" s="24">
        <v>32.25</v>
      </c>
      <c r="AG1084" s="9"/>
      <c r="AH1084" s="78">
        <v>18</v>
      </c>
      <c r="AI1084" s="193">
        <v>1</v>
      </c>
      <c r="AJ1084" s="101">
        <v>4</v>
      </c>
      <c r="AK1084" s="101">
        <v>4</v>
      </c>
      <c r="AL1084" s="101">
        <v>2</v>
      </c>
      <c r="AM1084" s="101">
        <v>4</v>
      </c>
      <c r="AN1084" s="101">
        <v>3</v>
      </c>
      <c r="AO1084" s="101">
        <v>0</v>
      </c>
      <c r="AP1084" s="101">
        <v>0</v>
      </c>
      <c r="AQ1084" s="101">
        <v>0</v>
      </c>
      <c r="AR1084" s="101">
        <v>0</v>
      </c>
      <c r="AS1084" s="101">
        <v>0</v>
      </c>
      <c r="AT1084" s="101">
        <v>0</v>
      </c>
      <c r="AU1084" s="101">
        <v>0</v>
      </c>
      <c r="AV1084" s="101">
        <v>0</v>
      </c>
      <c r="AW1084" s="101">
        <v>0</v>
      </c>
      <c r="AX1084" s="101">
        <v>0</v>
      </c>
      <c r="AY1084" s="101">
        <v>0</v>
      </c>
      <c r="AZ1084" s="101">
        <v>0</v>
      </c>
      <c r="BA1084" s="101">
        <v>0</v>
      </c>
      <c r="BB1084" s="239">
        <v>0</v>
      </c>
      <c r="BC1084" s="81">
        <v>3</v>
      </c>
      <c r="BD1084" s="28">
        <v>0.16666666666666666</v>
      </c>
      <c r="BE1084" s="81">
        <v>0</v>
      </c>
      <c r="BF1084" s="28">
        <v>0</v>
      </c>
      <c r="BG1084" s="81">
        <v>0</v>
      </c>
      <c r="BH1084" s="28">
        <v>0</v>
      </c>
      <c r="BI1084" s="24">
        <v>20.880555555555553</v>
      </c>
      <c r="BJ1084" s="24">
        <v>31.038999999999998</v>
      </c>
      <c r="BK1084" s="24" t="s">
        <v>105</v>
      </c>
      <c r="BL1084" s="9"/>
      <c r="BM1084" s="78">
        <v>41</v>
      </c>
      <c r="BN1084" s="182">
        <v>1</v>
      </c>
      <c r="BO1084" s="8">
        <v>5</v>
      </c>
      <c r="BP1084" s="8">
        <v>13</v>
      </c>
      <c r="BQ1084" s="8">
        <v>6</v>
      </c>
      <c r="BR1084" s="8">
        <v>8</v>
      </c>
      <c r="BS1084" s="8">
        <v>8</v>
      </c>
      <c r="BT1084" s="8">
        <v>0</v>
      </c>
      <c r="BU1084" s="8">
        <v>0</v>
      </c>
      <c r="BV1084" s="8">
        <v>0</v>
      </c>
      <c r="BW1084" s="8">
        <v>0</v>
      </c>
      <c r="BX1084" s="8">
        <v>0</v>
      </c>
      <c r="BY1084" s="8">
        <v>0</v>
      </c>
      <c r="BZ1084" s="8">
        <v>0</v>
      </c>
      <c r="CA1084" s="8">
        <v>0</v>
      </c>
      <c r="CB1084" s="8">
        <v>0</v>
      </c>
      <c r="CC1084" s="8">
        <v>0</v>
      </c>
      <c r="CD1084" s="8">
        <v>0</v>
      </c>
      <c r="CE1084" s="8">
        <v>0</v>
      </c>
      <c r="CF1084" s="8">
        <v>0</v>
      </c>
      <c r="CG1084" s="145">
        <v>0</v>
      </c>
      <c r="CH1084" s="81">
        <v>8</v>
      </c>
      <c r="CI1084" s="28">
        <v>0.1951219512195122</v>
      </c>
      <c r="CJ1084" s="81">
        <v>0</v>
      </c>
      <c r="CK1084" s="28">
        <v>0</v>
      </c>
      <c r="CL1084" s="81">
        <v>0</v>
      </c>
      <c r="CM1084" s="28">
        <v>0</v>
      </c>
      <c r="CN1084" s="24">
        <v>22.095609756097563</v>
      </c>
      <c r="CO1084" s="24">
        <v>31.081999999999997</v>
      </c>
      <c r="CP1084" s="24">
        <v>32.265000000000001</v>
      </c>
      <c r="CQ1084" s="46"/>
    </row>
    <row r="1085" spans="1:95" x14ac:dyDescent="0.35">
      <c r="A1085" s="172">
        <v>1</v>
      </c>
      <c r="B1085" s="229">
        <v>0.66666700000000001</v>
      </c>
      <c r="C1085" s="78">
        <v>30</v>
      </c>
      <c r="D1085" s="193">
        <v>0</v>
      </c>
      <c r="E1085" s="101">
        <v>0</v>
      </c>
      <c r="F1085" s="101">
        <v>9</v>
      </c>
      <c r="G1085" s="101">
        <v>6</v>
      </c>
      <c r="H1085" s="101">
        <v>9</v>
      </c>
      <c r="I1085" s="101">
        <v>4</v>
      </c>
      <c r="J1085" s="101">
        <v>1</v>
      </c>
      <c r="K1085" s="101">
        <v>1</v>
      </c>
      <c r="L1085" s="101">
        <v>0</v>
      </c>
      <c r="M1085" s="101">
        <v>0</v>
      </c>
      <c r="N1085" s="101">
        <v>0</v>
      </c>
      <c r="O1085" s="101">
        <v>0</v>
      </c>
      <c r="P1085" s="101">
        <v>0</v>
      </c>
      <c r="Q1085" s="101">
        <v>0</v>
      </c>
      <c r="R1085" s="101">
        <v>0</v>
      </c>
      <c r="S1085" s="101">
        <v>0</v>
      </c>
      <c r="T1085" s="101">
        <v>0</v>
      </c>
      <c r="U1085" s="101">
        <v>0</v>
      </c>
      <c r="V1085" s="101">
        <v>0</v>
      </c>
      <c r="W1085" s="239">
        <v>0</v>
      </c>
      <c r="X1085" s="81">
        <v>6</v>
      </c>
      <c r="Y1085" s="28">
        <v>0.2</v>
      </c>
      <c r="Z1085" s="81">
        <v>2</v>
      </c>
      <c r="AA1085" s="28">
        <v>6.6666666666666666E-2</v>
      </c>
      <c r="AB1085" s="81">
        <v>0</v>
      </c>
      <c r="AC1085" s="28">
        <v>0</v>
      </c>
      <c r="AD1085" s="24">
        <v>24.927</v>
      </c>
      <c r="AE1085" s="24">
        <v>30.9635</v>
      </c>
      <c r="AF1085" s="24">
        <v>38.068999999999996</v>
      </c>
      <c r="AG1085" s="9"/>
      <c r="AH1085" s="78">
        <v>34</v>
      </c>
      <c r="AI1085" s="193">
        <v>1</v>
      </c>
      <c r="AJ1085" s="101">
        <v>13</v>
      </c>
      <c r="AK1085" s="101">
        <v>1</v>
      </c>
      <c r="AL1085" s="101">
        <v>2</v>
      </c>
      <c r="AM1085" s="101">
        <v>9</v>
      </c>
      <c r="AN1085" s="101">
        <v>8</v>
      </c>
      <c r="AO1085" s="101">
        <v>0</v>
      </c>
      <c r="AP1085" s="101">
        <v>0</v>
      </c>
      <c r="AQ1085" s="101">
        <v>0</v>
      </c>
      <c r="AR1085" s="101">
        <v>0</v>
      </c>
      <c r="AS1085" s="101">
        <v>0</v>
      </c>
      <c r="AT1085" s="101">
        <v>0</v>
      </c>
      <c r="AU1085" s="101">
        <v>0</v>
      </c>
      <c r="AV1085" s="101">
        <v>0</v>
      </c>
      <c r="AW1085" s="101">
        <v>0</v>
      </c>
      <c r="AX1085" s="101">
        <v>0</v>
      </c>
      <c r="AY1085" s="101">
        <v>0</v>
      </c>
      <c r="AZ1085" s="101">
        <v>0</v>
      </c>
      <c r="BA1085" s="101">
        <v>0</v>
      </c>
      <c r="BB1085" s="239">
        <v>0</v>
      </c>
      <c r="BC1085" s="81">
        <v>8</v>
      </c>
      <c r="BD1085" s="28">
        <v>0.23529411764705882</v>
      </c>
      <c r="BE1085" s="81">
        <v>0</v>
      </c>
      <c r="BF1085" s="28">
        <v>0</v>
      </c>
      <c r="BG1085" s="81">
        <v>0</v>
      </c>
      <c r="BH1085" s="28">
        <v>0</v>
      </c>
      <c r="BI1085" s="24">
        <v>21.642941176470593</v>
      </c>
      <c r="BJ1085" s="24">
        <v>32.192500000000003</v>
      </c>
      <c r="BK1085" s="24">
        <v>33.64</v>
      </c>
      <c r="BL1085" s="9"/>
      <c r="BM1085" s="78">
        <v>64</v>
      </c>
      <c r="BN1085" s="182">
        <v>1</v>
      </c>
      <c r="BO1085" s="8">
        <v>13</v>
      </c>
      <c r="BP1085" s="8">
        <v>10</v>
      </c>
      <c r="BQ1085" s="8">
        <v>8</v>
      </c>
      <c r="BR1085" s="8">
        <v>18</v>
      </c>
      <c r="BS1085" s="8">
        <v>12</v>
      </c>
      <c r="BT1085" s="8">
        <v>1</v>
      </c>
      <c r="BU1085" s="8">
        <v>1</v>
      </c>
      <c r="BV1085" s="8">
        <v>0</v>
      </c>
      <c r="BW1085" s="8">
        <v>0</v>
      </c>
      <c r="BX1085" s="8">
        <v>0</v>
      </c>
      <c r="BY1085" s="8">
        <v>0</v>
      </c>
      <c r="BZ1085" s="8">
        <v>0</v>
      </c>
      <c r="CA1085" s="8">
        <v>0</v>
      </c>
      <c r="CB1085" s="8">
        <v>0</v>
      </c>
      <c r="CC1085" s="8">
        <v>0</v>
      </c>
      <c r="CD1085" s="8">
        <v>0</v>
      </c>
      <c r="CE1085" s="8">
        <v>0</v>
      </c>
      <c r="CF1085" s="8">
        <v>0</v>
      </c>
      <c r="CG1085" s="145">
        <v>0</v>
      </c>
      <c r="CH1085" s="81">
        <v>14</v>
      </c>
      <c r="CI1085" s="28">
        <v>0.21875</v>
      </c>
      <c r="CJ1085" s="81">
        <v>2</v>
      </c>
      <c r="CK1085" s="28">
        <v>3.125E-2</v>
      </c>
      <c r="CL1085" s="81">
        <v>0</v>
      </c>
      <c r="CM1085" s="28">
        <v>0</v>
      </c>
      <c r="CN1085" s="24">
        <v>23.182343749999998</v>
      </c>
      <c r="CO1085" s="24">
        <v>31.217500000000001</v>
      </c>
      <c r="CP1085" s="24">
        <v>34.502499999999998</v>
      </c>
      <c r="CQ1085" s="46"/>
    </row>
    <row r="1086" spans="1:95" x14ac:dyDescent="0.35">
      <c r="A1086" s="172">
        <v>1</v>
      </c>
      <c r="B1086" s="229">
        <v>0.70833299999999999</v>
      </c>
      <c r="C1086" s="78">
        <v>18</v>
      </c>
      <c r="D1086" s="193">
        <v>0</v>
      </c>
      <c r="E1086" s="101">
        <v>0</v>
      </c>
      <c r="F1086" s="101">
        <v>2</v>
      </c>
      <c r="G1086" s="101">
        <v>5</v>
      </c>
      <c r="H1086" s="101">
        <v>8</v>
      </c>
      <c r="I1086" s="101">
        <v>3</v>
      </c>
      <c r="J1086" s="101">
        <v>0</v>
      </c>
      <c r="K1086" s="101">
        <v>0</v>
      </c>
      <c r="L1086" s="101">
        <v>0</v>
      </c>
      <c r="M1086" s="101">
        <v>0</v>
      </c>
      <c r="N1086" s="101">
        <v>0</v>
      </c>
      <c r="O1086" s="101">
        <v>0</v>
      </c>
      <c r="P1086" s="101">
        <v>0</v>
      </c>
      <c r="Q1086" s="101">
        <v>0</v>
      </c>
      <c r="R1086" s="101">
        <v>0</v>
      </c>
      <c r="S1086" s="101">
        <v>0</v>
      </c>
      <c r="T1086" s="101">
        <v>0</v>
      </c>
      <c r="U1086" s="101">
        <v>0</v>
      </c>
      <c r="V1086" s="101">
        <v>0</v>
      </c>
      <c r="W1086" s="239">
        <v>0</v>
      </c>
      <c r="X1086" s="81">
        <v>3</v>
      </c>
      <c r="Y1086" s="28">
        <v>0.16666666666666666</v>
      </c>
      <c r="Z1086" s="81">
        <v>0</v>
      </c>
      <c r="AA1086" s="28">
        <v>0</v>
      </c>
      <c r="AB1086" s="81">
        <v>0</v>
      </c>
      <c r="AC1086" s="28">
        <v>0</v>
      </c>
      <c r="AD1086" s="24">
        <v>25.622777777777777</v>
      </c>
      <c r="AE1086" s="24">
        <v>30.421999999999997</v>
      </c>
      <c r="AF1086" s="24" t="s">
        <v>105</v>
      </c>
      <c r="AG1086" s="9"/>
      <c r="AH1086" s="78">
        <v>26</v>
      </c>
      <c r="AI1086" s="193">
        <v>4</v>
      </c>
      <c r="AJ1086" s="101">
        <v>17</v>
      </c>
      <c r="AK1086" s="101">
        <v>1</v>
      </c>
      <c r="AL1086" s="101">
        <v>2</v>
      </c>
      <c r="AM1086" s="101">
        <v>1</v>
      </c>
      <c r="AN1086" s="101">
        <v>1</v>
      </c>
      <c r="AO1086" s="101">
        <v>0</v>
      </c>
      <c r="AP1086" s="101">
        <v>0</v>
      </c>
      <c r="AQ1086" s="101">
        <v>0</v>
      </c>
      <c r="AR1086" s="101">
        <v>0</v>
      </c>
      <c r="AS1086" s="101">
        <v>0</v>
      </c>
      <c r="AT1086" s="101">
        <v>0</v>
      </c>
      <c r="AU1086" s="101">
        <v>0</v>
      </c>
      <c r="AV1086" s="101">
        <v>0</v>
      </c>
      <c r="AW1086" s="101">
        <v>0</v>
      </c>
      <c r="AX1086" s="101">
        <v>0</v>
      </c>
      <c r="AY1086" s="101">
        <v>0</v>
      </c>
      <c r="AZ1086" s="101">
        <v>0</v>
      </c>
      <c r="BA1086" s="101">
        <v>0</v>
      </c>
      <c r="BB1086" s="239">
        <v>0</v>
      </c>
      <c r="BC1086" s="81">
        <v>1</v>
      </c>
      <c r="BD1086" s="28">
        <v>3.8461538461538464E-2</v>
      </c>
      <c r="BE1086" s="81">
        <v>0</v>
      </c>
      <c r="BF1086" s="28">
        <v>0</v>
      </c>
      <c r="BG1086" s="81">
        <v>0</v>
      </c>
      <c r="BH1086" s="28">
        <v>0</v>
      </c>
      <c r="BI1086" s="24">
        <v>14.210384615384616</v>
      </c>
      <c r="BJ1086" s="24">
        <v>20.302999999999997</v>
      </c>
      <c r="BK1086" s="24">
        <v>30.623499999999989</v>
      </c>
      <c r="BL1086" s="9"/>
      <c r="BM1086" s="78">
        <v>44</v>
      </c>
      <c r="BN1086" s="182">
        <v>4</v>
      </c>
      <c r="BO1086" s="8">
        <v>17</v>
      </c>
      <c r="BP1086" s="8">
        <v>3</v>
      </c>
      <c r="BQ1086" s="8">
        <v>7</v>
      </c>
      <c r="BR1086" s="8">
        <v>9</v>
      </c>
      <c r="BS1086" s="8">
        <v>4</v>
      </c>
      <c r="BT1086" s="8">
        <v>0</v>
      </c>
      <c r="BU1086" s="8">
        <v>0</v>
      </c>
      <c r="BV1086" s="8">
        <v>0</v>
      </c>
      <c r="BW1086" s="8">
        <v>0</v>
      </c>
      <c r="BX1086" s="8">
        <v>0</v>
      </c>
      <c r="BY1086" s="8">
        <v>0</v>
      </c>
      <c r="BZ1086" s="8">
        <v>0</v>
      </c>
      <c r="CA1086" s="8">
        <v>0</v>
      </c>
      <c r="CB1086" s="8">
        <v>0</v>
      </c>
      <c r="CC1086" s="8">
        <v>0</v>
      </c>
      <c r="CD1086" s="8">
        <v>0</v>
      </c>
      <c r="CE1086" s="8">
        <v>0</v>
      </c>
      <c r="CF1086" s="8">
        <v>0</v>
      </c>
      <c r="CG1086" s="145">
        <v>0</v>
      </c>
      <c r="CH1086" s="81">
        <v>4</v>
      </c>
      <c r="CI1086" s="28">
        <v>9.0909090909090912E-2</v>
      </c>
      <c r="CJ1086" s="81">
        <v>0</v>
      </c>
      <c r="CK1086" s="28">
        <v>0</v>
      </c>
      <c r="CL1086" s="81">
        <v>0</v>
      </c>
      <c r="CM1086" s="28">
        <v>0</v>
      </c>
      <c r="CN1086" s="24">
        <v>18.879090909090909</v>
      </c>
      <c r="CO1086" s="24">
        <v>28.307499999999997</v>
      </c>
      <c r="CP1086" s="24">
        <v>32.857500000000002</v>
      </c>
      <c r="CQ1086" s="46"/>
    </row>
    <row r="1087" spans="1:95" x14ac:dyDescent="0.35">
      <c r="A1087" s="172">
        <v>1</v>
      </c>
      <c r="B1087" s="229">
        <v>0.75</v>
      </c>
      <c r="C1087" s="78">
        <v>4</v>
      </c>
      <c r="D1087" s="193">
        <v>0</v>
      </c>
      <c r="E1087" s="101">
        <v>0</v>
      </c>
      <c r="F1087" s="101">
        <v>0</v>
      </c>
      <c r="G1087" s="101">
        <v>1</v>
      </c>
      <c r="H1087" s="101">
        <v>2</v>
      </c>
      <c r="I1087" s="101">
        <v>1</v>
      </c>
      <c r="J1087" s="101">
        <v>0</v>
      </c>
      <c r="K1087" s="101">
        <v>0</v>
      </c>
      <c r="L1087" s="101">
        <v>0</v>
      </c>
      <c r="M1087" s="101">
        <v>0</v>
      </c>
      <c r="N1087" s="101">
        <v>0</v>
      </c>
      <c r="O1087" s="101">
        <v>0</v>
      </c>
      <c r="P1087" s="101">
        <v>0</v>
      </c>
      <c r="Q1087" s="101">
        <v>0</v>
      </c>
      <c r="R1087" s="101">
        <v>0</v>
      </c>
      <c r="S1087" s="101">
        <v>0</v>
      </c>
      <c r="T1087" s="101">
        <v>0</v>
      </c>
      <c r="U1087" s="101">
        <v>0</v>
      </c>
      <c r="V1087" s="101">
        <v>0</v>
      </c>
      <c r="W1087" s="239">
        <v>0</v>
      </c>
      <c r="X1087" s="81">
        <v>1</v>
      </c>
      <c r="Y1087" s="28">
        <v>0.25</v>
      </c>
      <c r="Z1087" s="81">
        <v>0</v>
      </c>
      <c r="AA1087" s="28">
        <v>0</v>
      </c>
      <c r="AB1087" s="81">
        <v>0</v>
      </c>
      <c r="AC1087" s="28">
        <v>0</v>
      </c>
      <c r="AD1087" s="24">
        <v>27.412500000000001</v>
      </c>
      <c r="AE1087" s="24" t="s">
        <v>105</v>
      </c>
      <c r="AF1087" s="24" t="s">
        <v>105</v>
      </c>
      <c r="AG1087" s="9"/>
      <c r="AH1087" s="78">
        <v>2</v>
      </c>
      <c r="AI1087" s="193">
        <v>0</v>
      </c>
      <c r="AJ1087" s="101">
        <v>1</v>
      </c>
      <c r="AK1087" s="101">
        <v>0</v>
      </c>
      <c r="AL1087" s="101">
        <v>0</v>
      </c>
      <c r="AM1087" s="101">
        <v>0</v>
      </c>
      <c r="AN1087" s="101">
        <v>1</v>
      </c>
      <c r="AO1087" s="101">
        <v>0</v>
      </c>
      <c r="AP1087" s="101">
        <v>0</v>
      </c>
      <c r="AQ1087" s="101">
        <v>0</v>
      </c>
      <c r="AR1087" s="101">
        <v>0</v>
      </c>
      <c r="AS1087" s="101">
        <v>0</v>
      </c>
      <c r="AT1087" s="101">
        <v>0</v>
      </c>
      <c r="AU1087" s="101">
        <v>0</v>
      </c>
      <c r="AV1087" s="101">
        <v>0</v>
      </c>
      <c r="AW1087" s="101">
        <v>0</v>
      </c>
      <c r="AX1087" s="101">
        <v>0</v>
      </c>
      <c r="AY1087" s="101">
        <v>0</v>
      </c>
      <c r="AZ1087" s="101">
        <v>0</v>
      </c>
      <c r="BA1087" s="101">
        <v>0</v>
      </c>
      <c r="BB1087" s="239">
        <v>0</v>
      </c>
      <c r="BC1087" s="81">
        <v>1</v>
      </c>
      <c r="BD1087" s="28">
        <v>0.5</v>
      </c>
      <c r="BE1087" s="81">
        <v>0</v>
      </c>
      <c r="BF1087" s="28">
        <v>0</v>
      </c>
      <c r="BG1087" s="81">
        <v>0</v>
      </c>
      <c r="BH1087" s="28">
        <v>0</v>
      </c>
      <c r="BI1087" s="24">
        <v>20.314999999999998</v>
      </c>
      <c r="BJ1087" s="24" t="s">
        <v>105</v>
      </c>
      <c r="BK1087" s="24" t="s">
        <v>105</v>
      </c>
      <c r="BL1087" s="9"/>
      <c r="BM1087" s="78">
        <v>6</v>
      </c>
      <c r="BN1087" s="182">
        <v>0</v>
      </c>
      <c r="BO1087" s="8">
        <v>1</v>
      </c>
      <c r="BP1087" s="8">
        <v>0</v>
      </c>
      <c r="BQ1087" s="8">
        <v>1</v>
      </c>
      <c r="BR1087" s="8">
        <v>2</v>
      </c>
      <c r="BS1087" s="8">
        <v>2</v>
      </c>
      <c r="BT1087" s="8">
        <v>0</v>
      </c>
      <c r="BU1087" s="8">
        <v>0</v>
      </c>
      <c r="BV1087" s="8">
        <v>0</v>
      </c>
      <c r="BW1087" s="8">
        <v>0</v>
      </c>
      <c r="BX1087" s="8">
        <v>0</v>
      </c>
      <c r="BY1087" s="8">
        <v>0</v>
      </c>
      <c r="BZ1087" s="8">
        <v>0</v>
      </c>
      <c r="CA1087" s="8">
        <v>0</v>
      </c>
      <c r="CB1087" s="8">
        <v>0</v>
      </c>
      <c r="CC1087" s="8">
        <v>0</v>
      </c>
      <c r="CD1087" s="8">
        <v>0</v>
      </c>
      <c r="CE1087" s="8">
        <v>0</v>
      </c>
      <c r="CF1087" s="8">
        <v>0</v>
      </c>
      <c r="CG1087" s="145">
        <v>0</v>
      </c>
      <c r="CH1087" s="81">
        <v>2</v>
      </c>
      <c r="CI1087" s="28">
        <v>0.33333333333333331</v>
      </c>
      <c r="CJ1087" s="81">
        <v>0</v>
      </c>
      <c r="CK1087" s="28">
        <v>0</v>
      </c>
      <c r="CL1087" s="81">
        <v>0</v>
      </c>
      <c r="CM1087" s="28">
        <v>0</v>
      </c>
      <c r="CN1087" s="24">
        <v>25.046666666666667</v>
      </c>
      <c r="CO1087" s="24">
        <v>33.069000000000003</v>
      </c>
      <c r="CP1087" s="24" t="s">
        <v>105</v>
      </c>
      <c r="CQ1087" s="46"/>
    </row>
    <row r="1088" spans="1:95" x14ac:dyDescent="0.35">
      <c r="A1088" s="172">
        <v>1</v>
      </c>
      <c r="B1088" s="229">
        <v>0.79166700000000001</v>
      </c>
      <c r="C1088" s="78">
        <v>8</v>
      </c>
      <c r="D1088" s="193">
        <v>0</v>
      </c>
      <c r="E1088" s="101">
        <v>0</v>
      </c>
      <c r="F1088" s="101">
        <v>1</v>
      </c>
      <c r="G1088" s="101">
        <v>3</v>
      </c>
      <c r="H1088" s="101">
        <v>1</v>
      </c>
      <c r="I1088" s="101">
        <v>3</v>
      </c>
      <c r="J1088" s="101">
        <v>0</v>
      </c>
      <c r="K1088" s="101">
        <v>0</v>
      </c>
      <c r="L1088" s="101">
        <v>0</v>
      </c>
      <c r="M1088" s="101">
        <v>0</v>
      </c>
      <c r="N1088" s="101">
        <v>0</v>
      </c>
      <c r="O1088" s="101">
        <v>0</v>
      </c>
      <c r="P1088" s="101">
        <v>0</v>
      </c>
      <c r="Q1088" s="101">
        <v>0</v>
      </c>
      <c r="R1088" s="101">
        <v>0</v>
      </c>
      <c r="S1088" s="101">
        <v>0</v>
      </c>
      <c r="T1088" s="101">
        <v>0</v>
      </c>
      <c r="U1088" s="101">
        <v>0</v>
      </c>
      <c r="V1088" s="101">
        <v>0</v>
      </c>
      <c r="W1088" s="239">
        <v>0</v>
      </c>
      <c r="X1088" s="81">
        <v>3</v>
      </c>
      <c r="Y1088" s="28">
        <v>0.375</v>
      </c>
      <c r="Z1088" s="81">
        <v>0</v>
      </c>
      <c r="AA1088" s="28">
        <v>0</v>
      </c>
      <c r="AB1088" s="81">
        <v>0</v>
      </c>
      <c r="AC1088" s="28">
        <v>0</v>
      </c>
      <c r="AD1088" s="24">
        <v>27.4375</v>
      </c>
      <c r="AE1088" s="24">
        <v>34.588499999999996</v>
      </c>
      <c r="AF1088" s="24" t="s">
        <v>105</v>
      </c>
      <c r="AG1088" s="9"/>
      <c r="AH1088" s="78">
        <v>7</v>
      </c>
      <c r="AI1088" s="193">
        <v>0</v>
      </c>
      <c r="AJ1088" s="101">
        <v>0</v>
      </c>
      <c r="AK1088" s="101">
        <v>2</v>
      </c>
      <c r="AL1088" s="101">
        <v>2</v>
      </c>
      <c r="AM1088" s="101">
        <v>1</v>
      </c>
      <c r="AN1088" s="101">
        <v>2</v>
      </c>
      <c r="AO1088" s="101">
        <v>0</v>
      </c>
      <c r="AP1088" s="101">
        <v>0</v>
      </c>
      <c r="AQ1088" s="101">
        <v>0</v>
      </c>
      <c r="AR1088" s="101">
        <v>0</v>
      </c>
      <c r="AS1088" s="101">
        <v>0</v>
      </c>
      <c r="AT1088" s="101">
        <v>0</v>
      </c>
      <c r="AU1088" s="101">
        <v>0</v>
      </c>
      <c r="AV1088" s="101">
        <v>0</v>
      </c>
      <c r="AW1088" s="101">
        <v>0</v>
      </c>
      <c r="AX1088" s="101">
        <v>0</v>
      </c>
      <c r="AY1088" s="101">
        <v>0</v>
      </c>
      <c r="AZ1088" s="101">
        <v>0</v>
      </c>
      <c r="BA1088" s="101">
        <v>0</v>
      </c>
      <c r="BB1088" s="239">
        <v>0</v>
      </c>
      <c r="BC1088" s="81">
        <v>2</v>
      </c>
      <c r="BD1088" s="28">
        <v>0.2857142857142857</v>
      </c>
      <c r="BE1088" s="81">
        <v>0</v>
      </c>
      <c r="BF1088" s="28">
        <v>0</v>
      </c>
      <c r="BG1088" s="81">
        <v>0</v>
      </c>
      <c r="BH1088" s="28">
        <v>0</v>
      </c>
      <c r="BI1088" s="24">
        <v>24.612857142857141</v>
      </c>
      <c r="BJ1088" s="24">
        <v>31.73</v>
      </c>
      <c r="BK1088" s="24" t="s">
        <v>105</v>
      </c>
      <c r="BL1088" s="9"/>
      <c r="BM1088" s="78">
        <v>15</v>
      </c>
      <c r="BN1088" s="182">
        <v>0</v>
      </c>
      <c r="BO1088" s="8">
        <v>0</v>
      </c>
      <c r="BP1088" s="8">
        <v>3</v>
      </c>
      <c r="BQ1088" s="8">
        <v>5</v>
      </c>
      <c r="BR1088" s="8">
        <v>2</v>
      </c>
      <c r="BS1088" s="8">
        <v>5</v>
      </c>
      <c r="BT1088" s="8">
        <v>0</v>
      </c>
      <c r="BU1088" s="8">
        <v>0</v>
      </c>
      <c r="BV1088" s="8">
        <v>0</v>
      </c>
      <c r="BW1088" s="8">
        <v>0</v>
      </c>
      <c r="BX1088" s="8">
        <v>0</v>
      </c>
      <c r="BY1088" s="8">
        <v>0</v>
      </c>
      <c r="BZ1088" s="8">
        <v>0</v>
      </c>
      <c r="CA1088" s="8">
        <v>0</v>
      </c>
      <c r="CB1088" s="8">
        <v>0</v>
      </c>
      <c r="CC1088" s="8">
        <v>0</v>
      </c>
      <c r="CD1088" s="8">
        <v>0</v>
      </c>
      <c r="CE1088" s="8">
        <v>0</v>
      </c>
      <c r="CF1088" s="8">
        <v>0</v>
      </c>
      <c r="CG1088" s="145">
        <v>0</v>
      </c>
      <c r="CH1088" s="81">
        <v>5</v>
      </c>
      <c r="CI1088" s="28">
        <v>0.33333333333333331</v>
      </c>
      <c r="CJ1088" s="81">
        <v>0</v>
      </c>
      <c r="CK1088" s="28">
        <v>0</v>
      </c>
      <c r="CL1088" s="81">
        <v>0</v>
      </c>
      <c r="CM1088" s="28">
        <v>0</v>
      </c>
      <c r="CN1088" s="24">
        <v>26.119333333333334</v>
      </c>
      <c r="CO1088" s="24">
        <v>33.328000000000003</v>
      </c>
      <c r="CP1088" s="24" t="s">
        <v>105</v>
      </c>
      <c r="CQ1088" s="46"/>
    </row>
    <row r="1089" spans="1:95" x14ac:dyDescent="0.35">
      <c r="A1089" s="172">
        <v>1</v>
      </c>
      <c r="B1089" s="229">
        <v>0.83333299999999999</v>
      </c>
      <c r="C1089" s="78">
        <v>3</v>
      </c>
      <c r="D1089" s="193">
        <v>0</v>
      </c>
      <c r="E1089" s="101">
        <v>0</v>
      </c>
      <c r="F1089" s="101">
        <v>0</v>
      </c>
      <c r="G1089" s="101">
        <v>1</v>
      </c>
      <c r="H1089" s="101">
        <v>1</v>
      </c>
      <c r="I1089" s="101">
        <v>1</v>
      </c>
      <c r="J1089" s="101">
        <v>0</v>
      </c>
      <c r="K1089" s="101">
        <v>0</v>
      </c>
      <c r="L1089" s="101">
        <v>0</v>
      </c>
      <c r="M1089" s="101">
        <v>0</v>
      </c>
      <c r="N1089" s="101">
        <v>0</v>
      </c>
      <c r="O1089" s="101">
        <v>0</v>
      </c>
      <c r="P1089" s="101">
        <v>0</v>
      </c>
      <c r="Q1089" s="101">
        <v>0</v>
      </c>
      <c r="R1089" s="101">
        <v>0</v>
      </c>
      <c r="S1089" s="101">
        <v>0</v>
      </c>
      <c r="T1089" s="101">
        <v>0</v>
      </c>
      <c r="U1089" s="101">
        <v>0</v>
      </c>
      <c r="V1089" s="101">
        <v>0</v>
      </c>
      <c r="W1089" s="239">
        <v>0</v>
      </c>
      <c r="X1089" s="81">
        <v>1</v>
      </c>
      <c r="Y1089" s="28">
        <v>0.33333333333333331</v>
      </c>
      <c r="Z1089" s="81">
        <v>0</v>
      </c>
      <c r="AA1089" s="28">
        <v>0</v>
      </c>
      <c r="AB1089" s="81">
        <v>0</v>
      </c>
      <c r="AC1089" s="28">
        <v>0</v>
      </c>
      <c r="AD1089" s="24">
        <v>28.39</v>
      </c>
      <c r="AE1089" s="24" t="s">
        <v>105</v>
      </c>
      <c r="AF1089" s="24" t="s">
        <v>105</v>
      </c>
      <c r="AG1089" s="9"/>
      <c r="AH1089" s="78">
        <v>4</v>
      </c>
      <c r="AI1089" s="193">
        <v>0</v>
      </c>
      <c r="AJ1089" s="101">
        <v>0</v>
      </c>
      <c r="AK1089" s="101">
        <v>0</v>
      </c>
      <c r="AL1089" s="101">
        <v>0</v>
      </c>
      <c r="AM1089" s="101">
        <v>2</v>
      </c>
      <c r="AN1089" s="101">
        <v>1</v>
      </c>
      <c r="AO1089" s="101">
        <v>1</v>
      </c>
      <c r="AP1089" s="101">
        <v>0</v>
      </c>
      <c r="AQ1089" s="101">
        <v>0</v>
      </c>
      <c r="AR1089" s="101">
        <v>0</v>
      </c>
      <c r="AS1089" s="101">
        <v>0</v>
      </c>
      <c r="AT1089" s="101">
        <v>0</v>
      </c>
      <c r="AU1089" s="101">
        <v>0</v>
      </c>
      <c r="AV1089" s="101">
        <v>0</v>
      </c>
      <c r="AW1089" s="101">
        <v>0</v>
      </c>
      <c r="AX1089" s="101">
        <v>0</v>
      </c>
      <c r="AY1089" s="101">
        <v>0</v>
      </c>
      <c r="AZ1089" s="101">
        <v>0</v>
      </c>
      <c r="BA1089" s="101">
        <v>0</v>
      </c>
      <c r="BB1089" s="239">
        <v>0</v>
      </c>
      <c r="BC1089" s="81">
        <v>2</v>
      </c>
      <c r="BD1089" s="28">
        <v>0.5</v>
      </c>
      <c r="BE1089" s="81">
        <v>1</v>
      </c>
      <c r="BF1089" s="28">
        <v>0.25</v>
      </c>
      <c r="BG1089" s="81">
        <v>0</v>
      </c>
      <c r="BH1089" s="28">
        <v>0</v>
      </c>
      <c r="BI1089" s="24">
        <v>30.627499999999998</v>
      </c>
      <c r="BJ1089" s="24" t="s">
        <v>105</v>
      </c>
      <c r="BK1089" s="24" t="s">
        <v>105</v>
      </c>
      <c r="BL1089" s="9"/>
      <c r="BM1089" s="78">
        <v>7</v>
      </c>
      <c r="BN1089" s="182">
        <v>0</v>
      </c>
      <c r="BO1089" s="8">
        <v>0</v>
      </c>
      <c r="BP1089" s="8">
        <v>0</v>
      </c>
      <c r="BQ1089" s="8">
        <v>1</v>
      </c>
      <c r="BR1089" s="8">
        <v>3</v>
      </c>
      <c r="BS1089" s="8">
        <v>2</v>
      </c>
      <c r="BT1089" s="8">
        <v>1</v>
      </c>
      <c r="BU1089" s="8">
        <v>0</v>
      </c>
      <c r="BV1089" s="8">
        <v>0</v>
      </c>
      <c r="BW1089" s="8">
        <v>0</v>
      </c>
      <c r="BX1089" s="8">
        <v>0</v>
      </c>
      <c r="BY1089" s="8">
        <v>0</v>
      </c>
      <c r="BZ1089" s="8">
        <v>0</v>
      </c>
      <c r="CA1089" s="8">
        <v>0</v>
      </c>
      <c r="CB1089" s="8">
        <v>0</v>
      </c>
      <c r="CC1089" s="8">
        <v>0</v>
      </c>
      <c r="CD1089" s="8">
        <v>0</v>
      </c>
      <c r="CE1089" s="8">
        <v>0</v>
      </c>
      <c r="CF1089" s="8">
        <v>0</v>
      </c>
      <c r="CG1089" s="145">
        <v>0</v>
      </c>
      <c r="CH1089" s="81">
        <v>3</v>
      </c>
      <c r="CI1089" s="28">
        <v>0.42857142857142855</v>
      </c>
      <c r="CJ1089" s="81">
        <v>1</v>
      </c>
      <c r="CK1089" s="28">
        <v>0.14285714285714285</v>
      </c>
      <c r="CL1089" s="81">
        <v>0</v>
      </c>
      <c r="CM1089" s="28">
        <v>0</v>
      </c>
      <c r="CN1089" s="24">
        <v>29.668571428571425</v>
      </c>
      <c r="CO1089" s="24">
        <v>36.99</v>
      </c>
      <c r="CP1089" s="24" t="s">
        <v>105</v>
      </c>
      <c r="CQ1089" s="46"/>
    </row>
    <row r="1090" spans="1:95" x14ac:dyDescent="0.35">
      <c r="A1090" s="172">
        <v>1</v>
      </c>
      <c r="B1090" s="229">
        <v>0.875</v>
      </c>
      <c r="C1090" s="78">
        <v>3</v>
      </c>
      <c r="D1090" s="193">
        <v>0</v>
      </c>
      <c r="E1090" s="101">
        <v>0</v>
      </c>
      <c r="F1090" s="101">
        <v>1</v>
      </c>
      <c r="G1090" s="101">
        <v>1</v>
      </c>
      <c r="H1090" s="101">
        <v>0</v>
      </c>
      <c r="I1090" s="101">
        <v>1</v>
      </c>
      <c r="J1090" s="101">
        <v>0</v>
      </c>
      <c r="K1090" s="101">
        <v>0</v>
      </c>
      <c r="L1090" s="101">
        <v>0</v>
      </c>
      <c r="M1090" s="101">
        <v>0</v>
      </c>
      <c r="N1090" s="101">
        <v>0</v>
      </c>
      <c r="O1090" s="101">
        <v>0</v>
      </c>
      <c r="P1090" s="101">
        <v>0</v>
      </c>
      <c r="Q1090" s="101">
        <v>0</v>
      </c>
      <c r="R1090" s="101">
        <v>0</v>
      </c>
      <c r="S1090" s="101">
        <v>0</v>
      </c>
      <c r="T1090" s="101">
        <v>0</v>
      </c>
      <c r="U1090" s="101">
        <v>0</v>
      </c>
      <c r="V1090" s="101">
        <v>0</v>
      </c>
      <c r="W1090" s="239">
        <v>0</v>
      </c>
      <c r="X1090" s="81">
        <v>1</v>
      </c>
      <c r="Y1090" s="28">
        <v>0.33333333333333331</v>
      </c>
      <c r="Z1090" s="81">
        <v>0</v>
      </c>
      <c r="AA1090" s="28">
        <v>0</v>
      </c>
      <c r="AB1090" s="81">
        <v>0</v>
      </c>
      <c r="AC1090" s="28">
        <v>0</v>
      </c>
      <c r="AD1090" s="24">
        <v>24.040000000000003</v>
      </c>
      <c r="AE1090" s="24" t="s">
        <v>105</v>
      </c>
      <c r="AF1090" s="24" t="s">
        <v>105</v>
      </c>
      <c r="AG1090" s="9"/>
      <c r="AH1090" s="78">
        <v>1</v>
      </c>
      <c r="AI1090" s="193">
        <v>0</v>
      </c>
      <c r="AJ1090" s="101">
        <v>1</v>
      </c>
      <c r="AK1090" s="101">
        <v>0</v>
      </c>
      <c r="AL1090" s="101">
        <v>0</v>
      </c>
      <c r="AM1090" s="101">
        <v>0</v>
      </c>
      <c r="AN1090" s="101">
        <v>0</v>
      </c>
      <c r="AO1090" s="101">
        <v>0</v>
      </c>
      <c r="AP1090" s="101">
        <v>0</v>
      </c>
      <c r="AQ1090" s="101">
        <v>0</v>
      </c>
      <c r="AR1090" s="101">
        <v>0</v>
      </c>
      <c r="AS1090" s="101">
        <v>0</v>
      </c>
      <c r="AT1090" s="101">
        <v>0</v>
      </c>
      <c r="AU1090" s="101">
        <v>0</v>
      </c>
      <c r="AV1090" s="101">
        <v>0</v>
      </c>
      <c r="AW1090" s="101">
        <v>0</v>
      </c>
      <c r="AX1090" s="101">
        <v>0</v>
      </c>
      <c r="AY1090" s="101">
        <v>0</v>
      </c>
      <c r="AZ1090" s="101">
        <v>0</v>
      </c>
      <c r="BA1090" s="101">
        <v>0</v>
      </c>
      <c r="BB1090" s="239">
        <v>0</v>
      </c>
      <c r="BC1090" s="81">
        <v>0</v>
      </c>
      <c r="BD1090" s="28">
        <v>0</v>
      </c>
      <c r="BE1090" s="81">
        <v>0</v>
      </c>
      <c r="BF1090" s="28">
        <v>0</v>
      </c>
      <c r="BG1090" s="81">
        <v>0</v>
      </c>
      <c r="BH1090" s="28">
        <v>0</v>
      </c>
      <c r="BI1090" s="24">
        <v>13.64</v>
      </c>
      <c r="BJ1090" s="24" t="s">
        <v>105</v>
      </c>
      <c r="BK1090" s="24" t="s">
        <v>105</v>
      </c>
      <c r="BL1090" s="9"/>
      <c r="BM1090" s="78">
        <v>4</v>
      </c>
      <c r="BN1090" s="182">
        <v>0</v>
      </c>
      <c r="BO1090" s="8">
        <v>1</v>
      </c>
      <c r="BP1090" s="8">
        <v>1</v>
      </c>
      <c r="BQ1090" s="8">
        <v>1</v>
      </c>
      <c r="BR1090" s="8">
        <v>0</v>
      </c>
      <c r="BS1090" s="8">
        <v>1</v>
      </c>
      <c r="BT1090" s="8">
        <v>0</v>
      </c>
      <c r="BU1090" s="8">
        <v>0</v>
      </c>
      <c r="BV1090" s="8">
        <v>0</v>
      </c>
      <c r="BW1090" s="8">
        <v>0</v>
      </c>
      <c r="BX1090" s="8">
        <v>0</v>
      </c>
      <c r="BY1090" s="8">
        <v>0</v>
      </c>
      <c r="BZ1090" s="8">
        <v>0</v>
      </c>
      <c r="CA1090" s="8">
        <v>0</v>
      </c>
      <c r="CB1090" s="8">
        <v>0</v>
      </c>
      <c r="CC1090" s="8">
        <v>0</v>
      </c>
      <c r="CD1090" s="8">
        <v>0</v>
      </c>
      <c r="CE1090" s="8">
        <v>0</v>
      </c>
      <c r="CF1090" s="8">
        <v>0</v>
      </c>
      <c r="CG1090" s="145">
        <v>0</v>
      </c>
      <c r="CH1090" s="81">
        <v>1</v>
      </c>
      <c r="CI1090" s="28">
        <v>0.25</v>
      </c>
      <c r="CJ1090" s="81">
        <v>0</v>
      </c>
      <c r="CK1090" s="28">
        <v>0</v>
      </c>
      <c r="CL1090" s="81">
        <v>0</v>
      </c>
      <c r="CM1090" s="28">
        <v>0</v>
      </c>
      <c r="CN1090" s="24">
        <v>21.439999999999998</v>
      </c>
      <c r="CO1090" s="24" t="s">
        <v>105</v>
      </c>
      <c r="CP1090" s="24" t="s">
        <v>105</v>
      </c>
      <c r="CQ1090" s="46"/>
    </row>
    <row r="1091" spans="1:95" x14ac:dyDescent="0.35">
      <c r="A1091" s="172">
        <v>1</v>
      </c>
      <c r="B1091" s="229">
        <v>0.91666700000000001</v>
      </c>
      <c r="C1091" s="78">
        <v>1</v>
      </c>
      <c r="D1091" s="193">
        <v>0</v>
      </c>
      <c r="E1091" s="101">
        <v>0</v>
      </c>
      <c r="F1091" s="101">
        <v>0</v>
      </c>
      <c r="G1091" s="101">
        <v>1</v>
      </c>
      <c r="H1091" s="101">
        <v>0</v>
      </c>
      <c r="I1091" s="101">
        <v>0</v>
      </c>
      <c r="J1091" s="101">
        <v>0</v>
      </c>
      <c r="K1091" s="101">
        <v>0</v>
      </c>
      <c r="L1091" s="101">
        <v>0</v>
      </c>
      <c r="M1091" s="101">
        <v>0</v>
      </c>
      <c r="N1091" s="101">
        <v>0</v>
      </c>
      <c r="O1091" s="101">
        <v>0</v>
      </c>
      <c r="P1091" s="101">
        <v>0</v>
      </c>
      <c r="Q1091" s="101">
        <v>0</v>
      </c>
      <c r="R1091" s="101">
        <v>0</v>
      </c>
      <c r="S1091" s="101">
        <v>0</v>
      </c>
      <c r="T1091" s="101">
        <v>0</v>
      </c>
      <c r="U1091" s="101">
        <v>0</v>
      </c>
      <c r="V1091" s="101">
        <v>0</v>
      </c>
      <c r="W1091" s="239">
        <v>0</v>
      </c>
      <c r="X1091" s="81">
        <v>0</v>
      </c>
      <c r="Y1091" s="28">
        <v>0</v>
      </c>
      <c r="Z1091" s="81">
        <v>0</v>
      </c>
      <c r="AA1091" s="28">
        <v>0</v>
      </c>
      <c r="AB1091" s="81">
        <v>0</v>
      </c>
      <c r="AC1091" s="28">
        <v>0</v>
      </c>
      <c r="AD1091" s="24">
        <v>22.6</v>
      </c>
      <c r="AE1091" s="24" t="s">
        <v>105</v>
      </c>
      <c r="AF1091" s="24" t="s">
        <v>105</v>
      </c>
      <c r="AG1091" s="9"/>
      <c r="AH1091" s="78">
        <v>3</v>
      </c>
      <c r="AI1091" s="193">
        <v>0</v>
      </c>
      <c r="AJ1091" s="101">
        <v>0</v>
      </c>
      <c r="AK1091" s="101">
        <v>0</v>
      </c>
      <c r="AL1091" s="101">
        <v>1</v>
      </c>
      <c r="AM1091" s="101">
        <v>1</v>
      </c>
      <c r="AN1091" s="101">
        <v>0</v>
      </c>
      <c r="AO1091" s="101">
        <v>1</v>
      </c>
      <c r="AP1091" s="101">
        <v>0</v>
      </c>
      <c r="AQ1091" s="101">
        <v>0</v>
      </c>
      <c r="AR1091" s="101">
        <v>0</v>
      </c>
      <c r="AS1091" s="101">
        <v>0</v>
      </c>
      <c r="AT1091" s="101">
        <v>0</v>
      </c>
      <c r="AU1091" s="101">
        <v>0</v>
      </c>
      <c r="AV1091" s="101">
        <v>0</v>
      </c>
      <c r="AW1091" s="101">
        <v>0</v>
      </c>
      <c r="AX1091" s="101">
        <v>0</v>
      </c>
      <c r="AY1091" s="101">
        <v>0</v>
      </c>
      <c r="AZ1091" s="101">
        <v>0</v>
      </c>
      <c r="BA1091" s="101">
        <v>0</v>
      </c>
      <c r="BB1091" s="239">
        <v>0</v>
      </c>
      <c r="BC1091" s="81">
        <v>1</v>
      </c>
      <c r="BD1091" s="28">
        <v>0.33333333333333331</v>
      </c>
      <c r="BE1091" s="81">
        <v>1</v>
      </c>
      <c r="BF1091" s="28">
        <v>0.33333333333333331</v>
      </c>
      <c r="BG1091" s="81">
        <v>0</v>
      </c>
      <c r="BH1091" s="28">
        <v>0</v>
      </c>
      <c r="BI1091" s="24">
        <v>28.55</v>
      </c>
      <c r="BJ1091" s="24" t="s">
        <v>105</v>
      </c>
      <c r="BK1091" s="24" t="s">
        <v>105</v>
      </c>
      <c r="BL1091" s="9"/>
      <c r="BM1091" s="78">
        <v>4</v>
      </c>
      <c r="BN1091" s="182">
        <v>0</v>
      </c>
      <c r="BO1091" s="8">
        <v>0</v>
      </c>
      <c r="BP1091" s="8">
        <v>0</v>
      </c>
      <c r="BQ1091" s="8">
        <v>2</v>
      </c>
      <c r="BR1091" s="8">
        <v>1</v>
      </c>
      <c r="BS1091" s="8">
        <v>0</v>
      </c>
      <c r="BT1091" s="8">
        <v>1</v>
      </c>
      <c r="BU1091" s="8">
        <v>0</v>
      </c>
      <c r="BV1091" s="8">
        <v>0</v>
      </c>
      <c r="BW1091" s="8">
        <v>0</v>
      </c>
      <c r="BX1091" s="8">
        <v>0</v>
      </c>
      <c r="BY1091" s="8">
        <v>0</v>
      </c>
      <c r="BZ1091" s="8">
        <v>0</v>
      </c>
      <c r="CA1091" s="8">
        <v>0</v>
      </c>
      <c r="CB1091" s="8">
        <v>0</v>
      </c>
      <c r="CC1091" s="8">
        <v>0</v>
      </c>
      <c r="CD1091" s="8">
        <v>0</v>
      </c>
      <c r="CE1091" s="8">
        <v>0</v>
      </c>
      <c r="CF1091" s="8">
        <v>0</v>
      </c>
      <c r="CG1091" s="145">
        <v>0</v>
      </c>
      <c r="CH1091" s="81">
        <v>1</v>
      </c>
      <c r="CI1091" s="28">
        <v>0.25</v>
      </c>
      <c r="CJ1091" s="81">
        <v>1</v>
      </c>
      <c r="CK1091" s="28">
        <v>0.25</v>
      </c>
      <c r="CL1091" s="81">
        <v>0</v>
      </c>
      <c r="CM1091" s="28">
        <v>0</v>
      </c>
      <c r="CN1091" s="24">
        <v>27.0625</v>
      </c>
      <c r="CO1091" s="24" t="s">
        <v>105</v>
      </c>
      <c r="CP1091" s="24" t="s">
        <v>105</v>
      </c>
      <c r="CQ1091" s="46"/>
    </row>
    <row r="1092" spans="1:95" x14ac:dyDescent="0.35">
      <c r="A1092" s="172">
        <v>1</v>
      </c>
      <c r="B1092" s="229">
        <v>0.95833299999999999</v>
      </c>
      <c r="C1092" s="79">
        <v>0</v>
      </c>
      <c r="D1092" s="240">
        <v>0</v>
      </c>
      <c r="E1092" s="241">
        <v>0</v>
      </c>
      <c r="F1092" s="241">
        <v>0</v>
      </c>
      <c r="G1092" s="241">
        <v>0</v>
      </c>
      <c r="H1092" s="241">
        <v>0</v>
      </c>
      <c r="I1092" s="241">
        <v>0</v>
      </c>
      <c r="J1092" s="241">
        <v>0</v>
      </c>
      <c r="K1092" s="241">
        <v>0</v>
      </c>
      <c r="L1092" s="241">
        <v>0</v>
      </c>
      <c r="M1092" s="241">
        <v>0</v>
      </c>
      <c r="N1092" s="241">
        <v>0</v>
      </c>
      <c r="O1092" s="241">
        <v>0</v>
      </c>
      <c r="P1092" s="241">
        <v>0</v>
      </c>
      <c r="Q1092" s="241">
        <v>0</v>
      </c>
      <c r="R1092" s="241">
        <v>0</v>
      </c>
      <c r="S1092" s="241">
        <v>0</v>
      </c>
      <c r="T1092" s="241">
        <v>0</v>
      </c>
      <c r="U1092" s="241">
        <v>0</v>
      </c>
      <c r="V1092" s="241">
        <v>0</v>
      </c>
      <c r="W1092" s="242">
        <v>0</v>
      </c>
      <c r="X1092" s="255">
        <v>0</v>
      </c>
      <c r="Y1092" s="254" t="s">
        <v>105</v>
      </c>
      <c r="Z1092" s="255">
        <v>0</v>
      </c>
      <c r="AA1092" s="254" t="s">
        <v>105</v>
      </c>
      <c r="AB1092" s="255">
        <v>0</v>
      </c>
      <c r="AC1092" s="254" t="s">
        <v>105</v>
      </c>
      <c r="AD1092" s="103" t="s">
        <v>105</v>
      </c>
      <c r="AE1092" s="103" t="s">
        <v>105</v>
      </c>
      <c r="AF1092" s="103" t="s">
        <v>105</v>
      </c>
      <c r="AG1092" s="9"/>
      <c r="AH1092" s="79">
        <v>0</v>
      </c>
      <c r="AI1092" s="240">
        <v>0</v>
      </c>
      <c r="AJ1092" s="241">
        <v>0</v>
      </c>
      <c r="AK1092" s="241">
        <v>0</v>
      </c>
      <c r="AL1092" s="241">
        <v>0</v>
      </c>
      <c r="AM1092" s="241">
        <v>0</v>
      </c>
      <c r="AN1092" s="241">
        <v>0</v>
      </c>
      <c r="AO1092" s="241">
        <v>0</v>
      </c>
      <c r="AP1092" s="241">
        <v>0</v>
      </c>
      <c r="AQ1092" s="241">
        <v>0</v>
      </c>
      <c r="AR1092" s="241">
        <v>0</v>
      </c>
      <c r="AS1092" s="241">
        <v>0</v>
      </c>
      <c r="AT1092" s="241">
        <v>0</v>
      </c>
      <c r="AU1092" s="241">
        <v>0</v>
      </c>
      <c r="AV1092" s="241">
        <v>0</v>
      </c>
      <c r="AW1092" s="241">
        <v>0</v>
      </c>
      <c r="AX1092" s="241">
        <v>0</v>
      </c>
      <c r="AY1092" s="241">
        <v>0</v>
      </c>
      <c r="AZ1092" s="241">
        <v>0</v>
      </c>
      <c r="BA1092" s="241">
        <v>0</v>
      </c>
      <c r="BB1092" s="242">
        <v>0</v>
      </c>
      <c r="BC1092" s="255">
        <v>0</v>
      </c>
      <c r="BD1092" s="254" t="s">
        <v>105</v>
      </c>
      <c r="BE1092" s="255">
        <v>0</v>
      </c>
      <c r="BF1092" s="254" t="s">
        <v>105</v>
      </c>
      <c r="BG1092" s="255">
        <v>0</v>
      </c>
      <c r="BH1092" s="254" t="s">
        <v>105</v>
      </c>
      <c r="BI1092" s="103" t="s">
        <v>105</v>
      </c>
      <c r="BJ1092" s="103" t="s">
        <v>105</v>
      </c>
      <c r="BK1092" s="103" t="s">
        <v>105</v>
      </c>
      <c r="BL1092" s="9"/>
      <c r="BM1092" s="79">
        <v>0</v>
      </c>
      <c r="BN1092" s="253">
        <v>0</v>
      </c>
      <c r="BO1092" s="13">
        <v>0</v>
      </c>
      <c r="BP1092" s="13">
        <v>0</v>
      </c>
      <c r="BQ1092" s="13">
        <v>0</v>
      </c>
      <c r="BR1092" s="13">
        <v>0</v>
      </c>
      <c r="BS1092" s="13">
        <v>0</v>
      </c>
      <c r="BT1092" s="13">
        <v>0</v>
      </c>
      <c r="BU1092" s="13">
        <v>0</v>
      </c>
      <c r="BV1092" s="13">
        <v>0</v>
      </c>
      <c r="BW1092" s="13">
        <v>0</v>
      </c>
      <c r="BX1092" s="13">
        <v>0</v>
      </c>
      <c r="BY1092" s="13">
        <v>0</v>
      </c>
      <c r="BZ1092" s="13">
        <v>0</v>
      </c>
      <c r="CA1092" s="13">
        <v>0</v>
      </c>
      <c r="CB1092" s="13">
        <v>0</v>
      </c>
      <c r="CC1092" s="13">
        <v>0</v>
      </c>
      <c r="CD1092" s="13">
        <v>0</v>
      </c>
      <c r="CE1092" s="13">
        <v>0</v>
      </c>
      <c r="CF1092" s="13">
        <v>0</v>
      </c>
      <c r="CG1092" s="148">
        <v>0</v>
      </c>
      <c r="CH1092" s="255">
        <v>0</v>
      </c>
      <c r="CI1092" s="254" t="s">
        <v>105</v>
      </c>
      <c r="CJ1092" s="255">
        <v>0</v>
      </c>
      <c r="CK1092" s="254" t="s">
        <v>105</v>
      </c>
      <c r="CL1092" s="255">
        <v>0</v>
      </c>
      <c r="CM1092" s="254" t="s">
        <v>105</v>
      </c>
      <c r="CN1092" s="103" t="s">
        <v>105</v>
      </c>
      <c r="CO1092" s="103" t="s">
        <v>105</v>
      </c>
      <c r="CP1092" s="103" t="s">
        <v>105</v>
      </c>
      <c r="CQ1092" s="46"/>
    </row>
    <row r="1093" spans="1:95" x14ac:dyDescent="0.35">
      <c r="A1093" s="172"/>
      <c r="B1093" s="323" t="s">
        <v>35</v>
      </c>
      <c r="C1093" s="324">
        <v>255</v>
      </c>
      <c r="D1093" s="325">
        <v>1</v>
      </c>
      <c r="E1093" s="325">
        <v>14</v>
      </c>
      <c r="F1093" s="325">
        <v>66</v>
      </c>
      <c r="G1093" s="325">
        <v>54</v>
      </c>
      <c r="H1093" s="325">
        <v>57</v>
      </c>
      <c r="I1093" s="325">
        <v>49</v>
      </c>
      <c r="J1093" s="325">
        <v>11</v>
      </c>
      <c r="K1093" s="325">
        <v>2</v>
      </c>
      <c r="L1093" s="325">
        <v>0</v>
      </c>
      <c r="M1093" s="325">
        <v>1</v>
      </c>
      <c r="N1093" s="325">
        <v>0</v>
      </c>
      <c r="O1093" s="325">
        <v>0</v>
      </c>
      <c r="P1093" s="325">
        <v>0</v>
      </c>
      <c r="Q1093" s="325">
        <v>0</v>
      </c>
      <c r="R1093" s="325">
        <v>0</v>
      </c>
      <c r="S1093" s="325">
        <v>0</v>
      </c>
      <c r="T1093" s="325">
        <v>0</v>
      </c>
      <c r="U1093" s="325">
        <v>0</v>
      </c>
      <c r="V1093" s="325">
        <v>0</v>
      </c>
      <c r="W1093" s="326">
        <v>0</v>
      </c>
      <c r="X1093" s="327">
        <v>63</v>
      </c>
      <c r="Y1093" s="343">
        <v>0.24705882352941178</v>
      </c>
      <c r="Z1093" s="327">
        <v>14</v>
      </c>
      <c r="AA1093" s="343">
        <v>5.4901960784313725E-2</v>
      </c>
      <c r="AB1093" s="327">
        <v>1</v>
      </c>
      <c r="AC1093" s="343">
        <v>3.9215686274509803E-3</v>
      </c>
      <c r="AD1093" s="344">
        <v>24.690941176470581</v>
      </c>
      <c r="AE1093" s="344">
        <v>32.286000000000001</v>
      </c>
      <c r="AF1093" s="344">
        <v>35.901999999999987</v>
      </c>
      <c r="AG1093" s="14"/>
      <c r="AH1093" s="327">
        <v>257</v>
      </c>
      <c r="AI1093" s="325">
        <v>15</v>
      </c>
      <c r="AJ1093" s="325">
        <v>84</v>
      </c>
      <c r="AK1093" s="325">
        <v>19</v>
      </c>
      <c r="AL1093" s="325">
        <v>32</v>
      </c>
      <c r="AM1093" s="325">
        <v>56</v>
      </c>
      <c r="AN1093" s="325">
        <v>43</v>
      </c>
      <c r="AO1093" s="325">
        <v>7</v>
      </c>
      <c r="AP1093" s="325">
        <v>1</v>
      </c>
      <c r="AQ1093" s="325">
        <v>0</v>
      </c>
      <c r="AR1093" s="325">
        <v>0</v>
      </c>
      <c r="AS1093" s="325">
        <v>0</v>
      </c>
      <c r="AT1093" s="325">
        <v>0</v>
      </c>
      <c r="AU1093" s="325">
        <v>0</v>
      </c>
      <c r="AV1093" s="325">
        <v>0</v>
      </c>
      <c r="AW1093" s="325">
        <v>0</v>
      </c>
      <c r="AX1093" s="325">
        <v>0</v>
      </c>
      <c r="AY1093" s="325">
        <v>0</v>
      </c>
      <c r="AZ1093" s="325">
        <v>0</v>
      </c>
      <c r="BA1093" s="325">
        <v>0</v>
      </c>
      <c r="BB1093" s="326">
        <v>0</v>
      </c>
      <c r="BC1093" s="327">
        <v>51</v>
      </c>
      <c r="BD1093" s="343">
        <v>0.19844357976653695</v>
      </c>
      <c r="BE1093" s="327">
        <v>7</v>
      </c>
      <c r="BF1093" s="343">
        <v>2.7237354085603113E-2</v>
      </c>
      <c r="BG1093" s="327">
        <v>0</v>
      </c>
      <c r="BH1093" s="343">
        <v>0</v>
      </c>
      <c r="BI1093" s="344">
        <v>21.173579766536978</v>
      </c>
      <c r="BJ1093" s="344">
        <v>31.283999999999999</v>
      </c>
      <c r="BK1093" s="344">
        <v>33.528000000000006</v>
      </c>
      <c r="BL1093" s="14"/>
      <c r="BM1093" s="327">
        <v>512</v>
      </c>
      <c r="BN1093" s="325">
        <v>16</v>
      </c>
      <c r="BO1093" s="325">
        <v>98</v>
      </c>
      <c r="BP1093" s="325">
        <v>85</v>
      </c>
      <c r="BQ1093" s="325">
        <v>86</v>
      </c>
      <c r="BR1093" s="325">
        <v>113</v>
      </c>
      <c r="BS1093" s="325">
        <v>92</v>
      </c>
      <c r="BT1093" s="325">
        <v>18</v>
      </c>
      <c r="BU1093" s="325">
        <v>3</v>
      </c>
      <c r="BV1093" s="325">
        <v>0</v>
      </c>
      <c r="BW1093" s="325">
        <v>1</v>
      </c>
      <c r="BX1093" s="325">
        <v>0</v>
      </c>
      <c r="BY1093" s="325">
        <v>0</v>
      </c>
      <c r="BZ1093" s="325">
        <v>0</v>
      </c>
      <c r="CA1093" s="325">
        <v>0</v>
      </c>
      <c r="CB1093" s="325">
        <v>0</v>
      </c>
      <c r="CC1093" s="325">
        <v>0</v>
      </c>
      <c r="CD1093" s="325">
        <v>0</v>
      </c>
      <c r="CE1093" s="325">
        <v>0</v>
      </c>
      <c r="CF1093" s="325">
        <v>0</v>
      </c>
      <c r="CG1093" s="326">
        <v>0</v>
      </c>
      <c r="CH1093" s="283">
        <v>114</v>
      </c>
      <c r="CI1093" s="307">
        <v>0.22265625</v>
      </c>
      <c r="CJ1093" s="283">
        <v>21</v>
      </c>
      <c r="CK1093" s="307">
        <v>4.1015625E-2</v>
      </c>
      <c r="CL1093" s="283">
        <v>1</v>
      </c>
      <c r="CM1093" s="307">
        <v>1.953125E-3</v>
      </c>
      <c r="CN1093" s="308">
        <v>22.925390624999995</v>
      </c>
      <c r="CO1093" s="308">
        <v>31.711500000000001</v>
      </c>
      <c r="CP1093" s="308">
        <v>34.843500000000006</v>
      </c>
      <c r="CQ1093" s="46"/>
    </row>
    <row r="1094" spans="1:95" x14ac:dyDescent="0.35">
      <c r="A1094" s="172"/>
      <c r="B1094" s="328" t="s">
        <v>36</v>
      </c>
      <c r="C1094" s="329">
        <v>274</v>
      </c>
      <c r="D1094" s="330">
        <v>1</v>
      </c>
      <c r="E1094" s="330">
        <v>14</v>
      </c>
      <c r="F1094" s="330">
        <v>72</v>
      </c>
      <c r="G1094" s="330">
        <v>60</v>
      </c>
      <c r="H1094" s="330">
        <v>59</v>
      </c>
      <c r="I1094" s="330">
        <v>54</v>
      </c>
      <c r="J1094" s="330">
        <v>11</v>
      </c>
      <c r="K1094" s="330">
        <v>2</v>
      </c>
      <c r="L1094" s="330">
        <v>0</v>
      </c>
      <c r="M1094" s="330">
        <v>1</v>
      </c>
      <c r="N1094" s="330">
        <v>0</v>
      </c>
      <c r="O1094" s="330">
        <v>0</v>
      </c>
      <c r="P1094" s="330">
        <v>0</v>
      </c>
      <c r="Q1094" s="330">
        <v>0</v>
      </c>
      <c r="R1094" s="330">
        <v>0</v>
      </c>
      <c r="S1094" s="330">
        <v>0</v>
      </c>
      <c r="T1094" s="330">
        <v>0</v>
      </c>
      <c r="U1094" s="330">
        <v>0</v>
      </c>
      <c r="V1094" s="330">
        <v>0</v>
      </c>
      <c r="W1094" s="331">
        <v>0</v>
      </c>
      <c r="X1094" s="332">
        <v>68</v>
      </c>
      <c r="Y1094" s="345">
        <v>0.24817518248175183</v>
      </c>
      <c r="Z1094" s="332">
        <v>14</v>
      </c>
      <c r="AA1094" s="345">
        <v>5.1094890510948905E-2</v>
      </c>
      <c r="AB1094" s="332">
        <v>1</v>
      </c>
      <c r="AC1094" s="345">
        <v>3.6496350364963502E-3</v>
      </c>
      <c r="AD1094" s="346">
        <v>24.674051094890501</v>
      </c>
      <c r="AE1094" s="346">
        <v>32.255000000000003</v>
      </c>
      <c r="AF1094" s="346">
        <v>35.217500000000001</v>
      </c>
      <c r="AG1094" s="14"/>
      <c r="AH1094" s="332">
        <v>276</v>
      </c>
      <c r="AI1094" s="330">
        <v>15</v>
      </c>
      <c r="AJ1094" s="330">
        <v>89</v>
      </c>
      <c r="AK1094" s="330">
        <v>21</v>
      </c>
      <c r="AL1094" s="330">
        <v>36</v>
      </c>
      <c r="AM1094" s="330">
        <v>60</v>
      </c>
      <c r="AN1094" s="330">
        <v>46</v>
      </c>
      <c r="AO1094" s="330">
        <v>8</v>
      </c>
      <c r="AP1094" s="330">
        <v>1</v>
      </c>
      <c r="AQ1094" s="330">
        <v>0</v>
      </c>
      <c r="AR1094" s="330">
        <v>0</v>
      </c>
      <c r="AS1094" s="330">
        <v>0</v>
      </c>
      <c r="AT1094" s="330">
        <v>0</v>
      </c>
      <c r="AU1094" s="330">
        <v>0</v>
      </c>
      <c r="AV1094" s="330">
        <v>0</v>
      </c>
      <c r="AW1094" s="330">
        <v>0</v>
      </c>
      <c r="AX1094" s="330">
        <v>0</v>
      </c>
      <c r="AY1094" s="330">
        <v>0</v>
      </c>
      <c r="AZ1094" s="330">
        <v>0</v>
      </c>
      <c r="BA1094" s="330">
        <v>0</v>
      </c>
      <c r="BB1094" s="331">
        <v>0</v>
      </c>
      <c r="BC1094" s="332">
        <v>55</v>
      </c>
      <c r="BD1094" s="345">
        <v>0.19927536231884058</v>
      </c>
      <c r="BE1094" s="332">
        <v>8</v>
      </c>
      <c r="BF1094" s="345">
        <v>2.8985507246376812E-2</v>
      </c>
      <c r="BG1094" s="332">
        <v>0</v>
      </c>
      <c r="BH1094" s="345">
        <v>0</v>
      </c>
      <c r="BI1094" s="346">
        <v>21.279130434782623</v>
      </c>
      <c r="BJ1094" s="346">
        <v>31.311</v>
      </c>
      <c r="BK1094" s="346">
        <v>33.532000000000004</v>
      </c>
      <c r="BL1094" s="14"/>
      <c r="BM1094" s="332">
        <v>550</v>
      </c>
      <c r="BN1094" s="330">
        <v>16</v>
      </c>
      <c r="BO1094" s="330">
        <v>103</v>
      </c>
      <c r="BP1094" s="330">
        <v>93</v>
      </c>
      <c r="BQ1094" s="330">
        <v>96</v>
      </c>
      <c r="BR1094" s="330">
        <v>119</v>
      </c>
      <c r="BS1094" s="330">
        <v>100</v>
      </c>
      <c r="BT1094" s="330">
        <v>19</v>
      </c>
      <c r="BU1094" s="330">
        <v>3</v>
      </c>
      <c r="BV1094" s="330">
        <v>0</v>
      </c>
      <c r="BW1094" s="330">
        <v>1</v>
      </c>
      <c r="BX1094" s="330">
        <v>0</v>
      </c>
      <c r="BY1094" s="330">
        <v>0</v>
      </c>
      <c r="BZ1094" s="330">
        <v>0</v>
      </c>
      <c r="CA1094" s="330">
        <v>0</v>
      </c>
      <c r="CB1094" s="330">
        <v>0</v>
      </c>
      <c r="CC1094" s="330">
        <v>0</v>
      </c>
      <c r="CD1094" s="330">
        <v>0</v>
      </c>
      <c r="CE1094" s="330">
        <v>0</v>
      </c>
      <c r="CF1094" s="330">
        <v>0</v>
      </c>
      <c r="CG1094" s="331">
        <v>0</v>
      </c>
      <c r="CH1094" s="288">
        <v>123</v>
      </c>
      <c r="CI1094" s="309">
        <v>0.22363636363636363</v>
      </c>
      <c r="CJ1094" s="288">
        <v>22</v>
      </c>
      <c r="CK1094" s="309">
        <v>0.04</v>
      </c>
      <c r="CL1094" s="288">
        <v>1</v>
      </c>
      <c r="CM1094" s="309">
        <v>1.8181818181818182E-3</v>
      </c>
      <c r="CN1094" s="310">
        <v>22.970418181818182</v>
      </c>
      <c r="CO1094" s="310">
        <v>31.684000000000001</v>
      </c>
      <c r="CP1094" s="310">
        <v>34.834499999999998</v>
      </c>
      <c r="CQ1094" s="46"/>
    </row>
    <row r="1095" spans="1:95" x14ac:dyDescent="0.35">
      <c r="A1095" s="172"/>
      <c r="B1095" s="333" t="s">
        <v>37</v>
      </c>
      <c r="C1095" s="334">
        <v>275</v>
      </c>
      <c r="D1095" s="335">
        <v>1</v>
      </c>
      <c r="E1095" s="335">
        <v>14</v>
      </c>
      <c r="F1095" s="335">
        <v>72</v>
      </c>
      <c r="G1095" s="335">
        <v>61</v>
      </c>
      <c r="H1095" s="335">
        <v>59</v>
      </c>
      <c r="I1095" s="335">
        <v>54</v>
      </c>
      <c r="J1095" s="335">
        <v>11</v>
      </c>
      <c r="K1095" s="335">
        <v>2</v>
      </c>
      <c r="L1095" s="335">
        <v>0</v>
      </c>
      <c r="M1095" s="335">
        <v>1</v>
      </c>
      <c r="N1095" s="335">
        <v>0</v>
      </c>
      <c r="O1095" s="335">
        <v>0</v>
      </c>
      <c r="P1095" s="335">
        <v>0</v>
      </c>
      <c r="Q1095" s="335">
        <v>0</v>
      </c>
      <c r="R1095" s="335">
        <v>0</v>
      </c>
      <c r="S1095" s="335">
        <v>0</v>
      </c>
      <c r="T1095" s="335">
        <v>0</v>
      </c>
      <c r="U1095" s="335">
        <v>0</v>
      </c>
      <c r="V1095" s="335">
        <v>0</v>
      </c>
      <c r="W1095" s="336">
        <v>0</v>
      </c>
      <c r="X1095" s="337">
        <v>68</v>
      </c>
      <c r="Y1095" s="347">
        <v>0.24727272727272728</v>
      </c>
      <c r="Z1095" s="337">
        <v>14</v>
      </c>
      <c r="AA1095" s="347">
        <v>5.0909090909090911E-2</v>
      </c>
      <c r="AB1095" s="337">
        <v>1</v>
      </c>
      <c r="AC1095" s="347">
        <v>3.6363636363636364E-3</v>
      </c>
      <c r="AD1095" s="348">
        <v>24.666509090909081</v>
      </c>
      <c r="AE1095" s="348">
        <v>32.24</v>
      </c>
      <c r="AF1095" s="348">
        <v>35.18399999999999</v>
      </c>
      <c r="AG1095" s="14"/>
      <c r="AH1095" s="337">
        <v>279</v>
      </c>
      <c r="AI1095" s="335">
        <v>15</v>
      </c>
      <c r="AJ1095" s="335">
        <v>89</v>
      </c>
      <c r="AK1095" s="335">
        <v>21</v>
      </c>
      <c r="AL1095" s="335">
        <v>37</v>
      </c>
      <c r="AM1095" s="335">
        <v>61</v>
      </c>
      <c r="AN1095" s="335">
        <v>46</v>
      </c>
      <c r="AO1095" s="335">
        <v>9</v>
      </c>
      <c r="AP1095" s="335">
        <v>1</v>
      </c>
      <c r="AQ1095" s="335">
        <v>0</v>
      </c>
      <c r="AR1095" s="335">
        <v>0</v>
      </c>
      <c r="AS1095" s="335">
        <v>0</v>
      </c>
      <c r="AT1095" s="335">
        <v>0</v>
      </c>
      <c r="AU1095" s="335">
        <v>0</v>
      </c>
      <c r="AV1095" s="335">
        <v>0</v>
      </c>
      <c r="AW1095" s="335">
        <v>0</v>
      </c>
      <c r="AX1095" s="335">
        <v>0</v>
      </c>
      <c r="AY1095" s="335">
        <v>0</v>
      </c>
      <c r="AZ1095" s="335">
        <v>0</v>
      </c>
      <c r="BA1095" s="335">
        <v>0</v>
      </c>
      <c r="BB1095" s="336">
        <v>0</v>
      </c>
      <c r="BC1095" s="337">
        <v>56</v>
      </c>
      <c r="BD1095" s="347">
        <v>0.20071684587813621</v>
      </c>
      <c r="BE1095" s="337">
        <v>9</v>
      </c>
      <c r="BF1095" s="347">
        <v>3.2258064516129031E-2</v>
      </c>
      <c r="BG1095" s="337">
        <v>0</v>
      </c>
      <c r="BH1095" s="347">
        <v>0</v>
      </c>
      <c r="BI1095" s="348">
        <v>21.357311827957002</v>
      </c>
      <c r="BJ1095" s="348">
        <v>31.41</v>
      </c>
      <c r="BK1095" s="348">
        <v>33.6</v>
      </c>
      <c r="BL1095" s="14"/>
      <c r="BM1095" s="337">
        <v>554</v>
      </c>
      <c r="BN1095" s="335">
        <v>16</v>
      </c>
      <c r="BO1095" s="335">
        <v>103</v>
      </c>
      <c r="BP1095" s="335">
        <v>93</v>
      </c>
      <c r="BQ1095" s="335">
        <v>98</v>
      </c>
      <c r="BR1095" s="335">
        <v>120</v>
      </c>
      <c r="BS1095" s="335">
        <v>100</v>
      </c>
      <c r="BT1095" s="335">
        <v>20</v>
      </c>
      <c r="BU1095" s="335">
        <v>3</v>
      </c>
      <c r="BV1095" s="335">
        <v>0</v>
      </c>
      <c r="BW1095" s="335">
        <v>1</v>
      </c>
      <c r="BX1095" s="335">
        <v>0</v>
      </c>
      <c r="BY1095" s="335">
        <v>0</v>
      </c>
      <c r="BZ1095" s="335">
        <v>0</v>
      </c>
      <c r="CA1095" s="335">
        <v>0</v>
      </c>
      <c r="CB1095" s="335">
        <v>0</v>
      </c>
      <c r="CC1095" s="335">
        <v>0</v>
      </c>
      <c r="CD1095" s="335">
        <v>0</v>
      </c>
      <c r="CE1095" s="335">
        <v>0</v>
      </c>
      <c r="CF1095" s="335">
        <v>0</v>
      </c>
      <c r="CG1095" s="336">
        <v>0</v>
      </c>
      <c r="CH1095" s="293">
        <v>124</v>
      </c>
      <c r="CI1095" s="311">
        <v>0.22382671480144403</v>
      </c>
      <c r="CJ1095" s="293">
        <v>23</v>
      </c>
      <c r="CK1095" s="311">
        <v>4.1516245487364621E-2</v>
      </c>
      <c r="CL1095" s="293">
        <v>1</v>
      </c>
      <c r="CM1095" s="311">
        <v>1.8050541516245488E-3</v>
      </c>
      <c r="CN1095" s="312">
        <v>22.99996389891697</v>
      </c>
      <c r="CO1095" s="312">
        <v>31.700000000000003</v>
      </c>
      <c r="CP1095" s="312">
        <v>34.842500000000001</v>
      </c>
      <c r="CQ1095" s="46"/>
    </row>
    <row r="1096" spans="1:95" x14ac:dyDescent="0.35">
      <c r="A1096" s="172"/>
      <c r="B1096" s="338" t="s">
        <v>38</v>
      </c>
      <c r="C1096" s="339">
        <v>278</v>
      </c>
      <c r="D1096" s="340">
        <v>1</v>
      </c>
      <c r="E1096" s="340">
        <v>14</v>
      </c>
      <c r="F1096" s="340">
        <v>75</v>
      </c>
      <c r="G1096" s="340">
        <v>61</v>
      </c>
      <c r="H1096" s="340">
        <v>59</v>
      </c>
      <c r="I1096" s="340">
        <v>54</v>
      </c>
      <c r="J1096" s="340">
        <v>11</v>
      </c>
      <c r="K1096" s="340">
        <v>2</v>
      </c>
      <c r="L1096" s="340">
        <v>0</v>
      </c>
      <c r="M1096" s="340">
        <v>1</v>
      </c>
      <c r="N1096" s="340">
        <v>0</v>
      </c>
      <c r="O1096" s="340">
        <v>0</v>
      </c>
      <c r="P1096" s="340">
        <v>0</v>
      </c>
      <c r="Q1096" s="340">
        <v>0</v>
      </c>
      <c r="R1096" s="340">
        <v>0</v>
      </c>
      <c r="S1096" s="340">
        <v>0</v>
      </c>
      <c r="T1096" s="340">
        <v>0</v>
      </c>
      <c r="U1096" s="340">
        <v>0</v>
      </c>
      <c r="V1096" s="340">
        <v>0</v>
      </c>
      <c r="W1096" s="341">
        <v>0</v>
      </c>
      <c r="X1096" s="342">
        <v>68</v>
      </c>
      <c r="Y1096" s="349">
        <v>0.2446043165467626</v>
      </c>
      <c r="Z1096" s="342">
        <v>14</v>
      </c>
      <c r="AA1096" s="349">
        <v>5.0359712230215826E-2</v>
      </c>
      <c r="AB1096" s="342">
        <v>1</v>
      </c>
      <c r="AC1096" s="349">
        <v>3.5971223021582736E-3</v>
      </c>
      <c r="AD1096" s="350">
        <v>24.5761870503597</v>
      </c>
      <c r="AE1096" s="350">
        <v>32.195</v>
      </c>
      <c r="AF1096" s="350">
        <v>35.083500000000008</v>
      </c>
      <c r="AG1096" s="14"/>
      <c r="AH1096" s="342">
        <v>283</v>
      </c>
      <c r="AI1096" s="340">
        <v>15</v>
      </c>
      <c r="AJ1096" s="340">
        <v>92</v>
      </c>
      <c r="AK1096" s="340">
        <v>21</v>
      </c>
      <c r="AL1096" s="340">
        <v>37</v>
      </c>
      <c r="AM1096" s="340">
        <v>62</v>
      </c>
      <c r="AN1096" s="340">
        <v>46</v>
      </c>
      <c r="AO1096" s="340">
        <v>9</v>
      </c>
      <c r="AP1096" s="340">
        <v>1</v>
      </c>
      <c r="AQ1096" s="340">
        <v>0</v>
      </c>
      <c r="AR1096" s="340">
        <v>0</v>
      </c>
      <c r="AS1096" s="340">
        <v>0</v>
      </c>
      <c r="AT1096" s="340">
        <v>0</v>
      </c>
      <c r="AU1096" s="340">
        <v>0</v>
      </c>
      <c r="AV1096" s="340">
        <v>0</v>
      </c>
      <c r="AW1096" s="340">
        <v>0</v>
      </c>
      <c r="AX1096" s="340">
        <v>0</v>
      </c>
      <c r="AY1096" s="340">
        <v>0</v>
      </c>
      <c r="AZ1096" s="340">
        <v>0</v>
      </c>
      <c r="BA1096" s="340">
        <v>0</v>
      </c>
      <c r="BB1096" s="341">
        <v>0</v>
      </c>
      <c r="BC1096" s="342">
        <v>56</v>
      </c>
      <c r="BD1096" s="349">
        <v>0.19787985865724381</v>
      </c>
      <c r="BE1096" s="342">
        <v>9</v>
      </c>
      <c r="BF1096" s="349">
        <v>3.1802120141342753E-2</v>
      </c>
      <c r="BG1096" s="342">
        <v>0</v>
      </c>
      <c r="BH1096" s="349">
        <v>0</v>
      </c>
      <c r="BI1096" s="350">
        <v>21.279328621908139</v>
      </c>
      <c r="BJ1096" s="350">
        <v>31.302</v>
      </c>
      <c r="BK1096" s="350">
        <v>33.584000000000003</v>
      </c>
      <c r="BL1096" s="14"/>
      <c r="BM1096" s="342">
        <v>561</v>
      </c>
      <c r="BN1096" s="340">
        <v>16</v>
      </c>
      <c r="BO1096" s="340">
        <v>106</v>
      </c>
      <c r="BP1096" s="340">
        <v>96</v>
      </c>
      <c r="BQ1096" s="340">
        <v>98</v>
      </c>
      <c r="BR1096" s="340">
        <v>121</v>
      </c>
      <c r="BS1096" s="340">
        <v>100</v>
      </c>
      <c r="BT1096" s="340">
        <v>20</v>
      </c>
      <c r="BU1096" s="340">
        <v>3</v>
      </c>
      <c r="BV1096" s="340">
        <v>0</v>
      </c>
      <c r="BW1096" s="340">
        <v>1</v>
      </c>
      <c r="BX1096" s="340">
        <v>0</v>
      </c>
      <c r="BY1096" s="340">
        <v>0</v>
      </c>
      <c r="BZ1096" s="340">
        <v>0</v>
      </c>
      <c r="CA1096" s="340">
        <v>0</v>
      </c>
      <c r="CB1096" s="340">
        <v>0</v>
      </c>
      <c r="CC1096" s="340">
        <v>0</v>
      </c>
      <c r="CD1096" s="340">
        <v>0</v>
      </c>
      <c r="CE1096" s="340">
        <v>0</v>
      </c>
      <c r="CF1096" s="340">
        <v>0</v>
      </c>
      <c r="CG1096" s="341">
        <v>0</v>
      </c>
      <c r="CH1096" s="298">
        <v>124</v>
      </c>
      <c r="CI1096" s="313">
        <v>0.22103386809269163</v>
      </c>
      <c r="CJ1096" s="298">
        <v>23</v>
      </c>
      <c r="CK1096" s="313">
        <v>4.0998217468805706E-2</v>
      </c>
      <c r="CL1096" s="298">
        <v>1</v>
      </c>
      <c r="CM1096" s="313">
        <v>1.7825311942959001E-3</v>
      </c>
      <c r="CN1096" s="314">
        <v>22.913065953654197</v>
      </c>
      <c r="CO1096" s="314">
        <v>31.658000000000001</v>
      </c>
      <c r="CP1096" s="314">
        <v>34.839000000000006</v>
      </c>
      <c r="CQ1096" s="46"/>
    </row>
    <row r="1097" spans="1:95" x14ac:dyDescent="0.35">
      <c r="A1097" s="172"/>
      <c r="C1097" s="244"/>
      <c r="H1097" s="9"/>
      <c r="I1097" s="9"/>
      <c r="AG1097" s="9"/>
      <c r="AM1097" s="9"/>
      <c r="AN1097" s="9"/>
      <c r="BL1097" s="9"/>
      <c r="BR1097" s="9"/>
      <c r="BS1097" s="9"/>
      <c r="CQ1097" s="9"/>
    </row>
    <row r="1098" spans="1:95" x14ac:dyDescent="0.35">
      <c r="A1098" s="172"/>
      <c r="B1098" s="177" t="s">
        <v>9</v>
      </c>
      <c r="C1098" s="17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36"/>
      <c r="AG1098" s="9"/>
      <c r="AM1098" s="9"/>
      <c r="AN1098" s="9"/>
      <c r="BL1098" s="9"/>
      <c r="BR1098" s="9"/>
      <c r="BS1098" s="9"/>
      <c r="CQ1098" s="9"/>
    </row>
    <row r="1099" spans="1:95" x14ac:dyDescent="0.35">
      <c r="A1099" s="172">
        <v>2</v>
      </c>
      <c r="B1099" s="229">
        <v>0</v>
      </c>
      <c r="C1099" s="77">
        <v>0</v>
      </c>
      <c r="D1099" s="237">
        <v>0</v>
      </c>
      <c r="E1099" s="70">
        <v>0</v>
      </c>
      <c r="F1099" s="70">
        <v>0</v>
      </c>
      <c r="G1099" s="70">
        <v>0</v>
      </c>
      <c r="H1099" s="70">
        <v>0</v>
      </c>
      <c r="I1099" s="70">
        <v>0</v>
      </c>
      <c r="J1099" s="70">
        <v>0</v>
      </c>
      <c r="K1099" s="70">
        <v>0</v>
      </c>
      <c r="L1099" s="70">
        <v>0</v>
      </c>
      <c r="M1099" s="70">
        <v>0</v>
      </c>
      <c r="N1099" s="70">
        <v>0</v>
      </c>
      <c r="O1099" s="70">
        <v>0</v>
      </c>
      <c r="P1099" s="70">
        <v>0</v>
      </c>
      <c r="Q1099" s="70">
        <v>0</v>
      </c>
      <c r="R1099" s="70">
        <v>0</v>
      </c>
      <c r="S1099" s="70">
        <v>0</v>
      </c>
      <c r="T1099" s="70">
        <v>0</v>
      </c>
      <c r="U1099" s="70">
        <v>0</v>
      </c>
      <c r="V1099" s="70">
        <v>0</v>
      </c>
      <c r="W1099" s="238">
        <v>0</v>
      </c>
      <c r="X1099" s="80">
        <v>0</v>
      </c>
      <c r="Y1099" s="27" t="s">
        <v>105</v>
      </c>
      <c r="Z1099" s="80">
        <v>0</v>
      </c>
      <c r="AA1099" s="27" t="s">
        <v>105</v>
      </c>
      <c r="AB1099" s="80">
        <v>0</v>
      </c>
      <c r="AC1099" s="27" t="s">
        <v>105</v>
      </c>
      <c r="AD1099" s="22" t="s">
        <v>105</v>
      </c>
      <c r="AE1099" s="22" t="s">
        <v>105</v>
      </c>
      <c r="AF1099" s="22" t="s">
        <v>105</v>
      </c>
      <c r="AG1099" s="9"/>
      <c r="AH1099" s="77">
        <v>1</v>
      </c>
      <c r="AI1099" s="237">
        <v>0</v>
      </c>
      <c r="AJ1099" s="70">
        <v>0</v>
      </c>
      <c r="AK1099" s="70">
        <v>0</v>
      </c>
      <c r="AL1099" s="70">
        <v>0</v>
      </c>
      <c r="AM1099" s="70">
        <v>0</v>
      </c>
      <c r="AN1099" s="70">
        <v>1</v>
      </c>
      <c r="AO1099" s="70">
        <v>0</v>
      </c>
      <c r="AP1099" s="70">
        <v>0</v>
      </c>
      <c r="AQ1099" s="70">
        <v>0</v>
      </c>
      <c r="AR1099" s="70">
        <v>0</v>
      </c>
      <c r="AS1099" s="70">
        <v>0</v>
      </c>
      <c r="AT1099" s="70">
        <v>0</v>
      </c>
      <c r="AU1099" s="70">
        <v>0</v>
      </c>
      <c r="AV1099" s="70">
        <v>0</v>
      </c>
      <c r="AW1099" s="70">
        <v>0</v>
      </c>
      <c r="AX1099" s="70">
        <v>0</v>
      </c>
      <c r="AY1099" s="70">
        <v>0</v>
      </c>
      <c r="AZ1099" s="70">
        <v>0</v>
      </c>
      <c r="BA1099" s="70">
        <v>0</v>
      </c>
      <c r="BB1099" s="238">
        <v>0</v>
      </c>
      <c r="BC1099" s="80">
        <v>1</v>
      </c>
      <c r="BD1099" s="27">
        <v>1</v>
      </c>
      <c r="BE1099" s="80">
        <v>0</v>
      </c>
      <c r="BF1099" s="27">
        <v>0</v>
      </c>
      <c r="BG1099" s="80">
        <v>0</v>
      </c>
      <c r="BH1099" s="27">
        <v>0</v>
      </c>
      <c r="BI1099" s="22">
        <v>30.8</v>
      </c>
      <c r="BJ1099" s="22" t="s">
        <v>105</v>
      </c>
      <c r="BK1099" s="22" t="s">
        <v>105</v>
      </c>
      <c r="BL1099" s="9"/>
      <c r="BM1099" s="77">
        <v>1</v>
      </c>
      <c r="BN1099" s="252">
        <v>0</v>
      </c>
      <c r="BO1099" s="142">
        <v>0</v>
      </c>
      <c r="BP1099" s="142">
        <v>0</v>
      </c>
      <c r="BQ1099" s="142">
        <v>0</v>
      </c>
      <c r="BR1099" s="142">
        <v>0</v>
      </c>
      <c r="BS1099" s="142">
        <v>1</v>
      </c>
      <c r="BT1099" s="142">
        <v>0</v>
      </c>
      <c r="BU1099" s="142">
        <v>0</v>
      </c>
      <c r="BV1099" s="142">
        <v>0</v>
      </c>
      <c r="BW1099" s="142">
        <v>0</v>
      </c>
      <c r="BX1099" s="142">
        <v>0</v>
      </c>
      <c r="BY1099" s="142">
        <v>0</v>
      </c>
      <c r="BZ1099" s="142">
        <v>0</v>
      </c>
      <c r="CA1099" s="142">
        <v>0</v>
      </c>
      <c r="CB1099" s="142">
        <v>0</v>
      </c>
      <c r="CC1099" s="142">
        <v>0</v>
      </c>
      <c r="CD1099" s="142">
        <v>0</v>
      </c>
      <c r="CE1099" s="142">
        <v>0</v>
      </c>
      <c r="CF1099" s="142">
        <v>0</v>
      </c>
      <c r="CG1099" s="143">
        <v>0</v>
      </c>
      <c r="CH1099" s="80">
        <v>1</v>
      </c>
      <c r="CI1099" s="27">
        <v>1</v>
      </c>
      <c r="CJ1099" s="80">
        <v>0</v>
      </c>
      <c r="CK1099" s="27">
        <v>0</v>
      </c>
      <c r="CL1099" s="80">
        <v>0</v>
      </c>
      <c r="CM1099" s="27">
        <v>0</v>
      </c>
      <c r="CN1099" s="22">
        <v>30.8</v>
      </c>
      <c r="CO1099" s="22" t="s">
        <v>105</v>
      </c>
      <c r="CP1099" s="22" t="s">
        <v>105</v>
      </c>
      <c r="CQ1099" s="9"/>
    </row>
    <row r="1100" spans="1:95" x14ac:dyDescent="0.35">
      <c r="A1100" s="172">
        <v>2</v>
      </c>
      <c r="B1100" s="229">
        <v>4.1667000000000003E-2</v>
      </c>
      <c r="C1100" s="78">
        <v>0</v>
      </c>
      <c r="D1100" s="193">
        <v>0</v>
      </c>
      <c r="E1100" s="101">
        <v>0</v>
      </c>
      <c r="F1100" s="101">
        <v>0</v>
      </c>
      <c r="G1100" s="101">
        <v>0</v>
      </c>
      <c r="H1100" s="101">
        <v>0</v>
      </c>
      <c r="I1100" s="101">
        <v>0</v>
      </c>
      <c r="J1100" s="101">
        <v>0</v>
      </c>
      <c r="K1100" s="101">
        <v>0</v>
      </c>
      <c r="L1100" s="101">
        <v>0</v>
      </c>
      <c r="M1100" s="101">
        <v>0</v>
      </c>
      <c r="N1100" s="101">
        <v>0</v>
      </c>
      <c r="O1100" s="101">
        <v>0</v>
      </c>
      <c r="P1100" s="101">
        <v>0</v>
      </c>
      <c r="Q1100" s="101">
        <v>0</v>
      </c>
      <c r="R1100" s="101">
        <v>0</v>
      </c>
      <c r="S1100" s="101">
        <v>0</v>
      </c>
      <c r="T1100" s="101">
        <v>0</v>
      </c>
      <c r="U1100" s="101">
        <v>0</v>
      </c>
      <c r="V1100" s="101">
        <v>0</v>
      </c>
      <c r="W1100" s="239">
        <v>0</v>
      </c>
      <c r="X1100" s="81">
        <v>0</v>
      </c>
      <c r="Y1100" s="28" t="s">
        <v>105</v>
      </c>
      <c r="Z1100" s="81">
        <v>0</v>
      </c>
      <c r="AA1100" s="28" t="s">
        <v>105</v>
      </c>
      <c r="AB1100" s="81">
        <v>0</v>
      </c>
      <c r="AC1100" s="28" t="s">
        <v>105</v>
      </c>
      <c r="AD1100" s="24" t="s">
        <v>105</v>
      </c>
      <c r="AE1100" s="24" t="s">
        <v>105</v>
      </c>
      <c r="AF1100" s="24" t="s">
        <v>105</v>
      </c>
      <c r="AG1100" s="9"/>
      <c r="AH1100" s="78">
        <v>0</v>
      </c>
      <c r="AI1100" s="193">
        <v>0</v>
      </c>
      <c r="AJ1100" s="101">
        <v>0</v>
      </c>
      <c r="AK1100" s="101">
        <v>0</v>
      </c>
      <c r="AL1100" s="101">
        <v>0</v>
      </c>
      <c r="AM1100" s="101">
        <v>0</v>
      </c>
      <c r="AN1100" s="101">
        <v>0</v>
      </c>
      <c r="AO1100" s="101">
        <v>0</v>
      </c>
      <c r="AP1100" s="101">
        <v>0</v>
      </c>
      <c r="AQ1100" s="101">
        <v>0</v>
      </c>
      <c r="AR1100" s="101">
        <v>0</v>
      </c>
      <c r="AS1100" s="101">
        <v>0</v>
      </c>
      <c r="AT1100" s="101">
        <v>0</v>
      </c>
      <c r="AU1100" s="101">
        <v>0</v>
      </c>
      <c r="AV1100" s="101">
        <v>0</v>
      </c>
      <c r="AW1100" s="101">
        <v>0</v>
      </c>
      <c r="AX1100" s="101">
        <v>0</v>
      </c>
      <c r="AY1100" s="101">
        <v>0</v>
      </c>
      <c r="AZ1100" s="101">
        <v>0</v>
      </c>
      <c r="BA1100" s="101">
        <v>0</v>
      </c>
      <c r="BB1100" s="239">
        <v>0</v>
      </c>
      <c r="BC1100" s="81">
        <v>0</v>
      </c>
      <c r="BD1100" s="28" t="s">
        <v>105</v>
      </c>
      <c r="BE1100" s="81">
        <v>0</v>
      </c>
      <c r="BF1100" s="28" t="s">
        <v>105</v>
      </c>
      <c r="BG1100" s="81">
        <v>0</v>
      </c>
      <c r="BH1100" s="28" t="s">
        <v>105</v>
      </c>
      <c r="BI1100" s="24" t="s">
        <v>105</v>
      </c>
      <c r="BJ1100" s="24" t="s">
        <v>105</v>
      </c>
      <c r="BK1100" s="24" t="s">
        <v>105</v>
      </c>
      <c r="BL1100" s="9"/>
      <c r="BM1100" s="78">
        <v>0</v>
      </c>
      <c r="BN1100" s="182">
        <v>0</v>
      </c>
      <c r="BO1100" s="8">
        <v>0</v>
      </c>
      <c r="BP1100" s="8">
        <v>0</v>
      </c>
      <c r="BQ1100" s="8">
        <v>0</v>
      </c>
      <c r="BR1100" s="8">
        <v>0</v>
      </c>
      <c r="BS1100" s="8">
        <v>0</v>
      </c>
      <c r="BT1100" s="8">
        <v>0</v>
      </c>
      <c r="BU1100" s="8">
        <v>0</v>
      </c>
      <c r="BV1100" s="8">
        <v>0</v>
      </c>
      <c r="BW1100" s="8">
        <v>0</v>
      </c>
      <c r="BX1100" s="8">
        <v>0</v>
      </c>
      <c r="BY1100" s="8">
        <v>0</v>
      </c>
      <c r="BZ1100" s="8">
        <v>0</v>
      </c>
      <c r="CA1100" s="8">
        <v>0</v>
      </c>
      <c r="CB1100" s="8">
        <v>0</v>
      </c>
      <c r="CC1100" s="8">
        <v>0</v>
      </c>
      <c r="CD1100" s="8">
        <v>0</v>
      </c>
      <c r="CE1100" s="8">
        <v>0</v>
      </c>
      <c r="CF1100" s="8">
        <v>0</v>
      </c>
      <c r="CG1100" s="145">
        <v>0</v>
      </c>
      <c r="CH1100" s="81">
        <v>0</v>
      </c>
      <c r="CI1100" s="28" t="s">
        <v>105</v>
      </c>
      <c r="CJ1100" s="81">
        <v>0</v>
      </c>
      <c r="CK1100" s="28" t="s">
        <v>105</v>
      </c>
      <c r="CL1100" s="81">
        <v>0</v>
      </c>
      <c r="CM1100" s="28" t="s">
        <v>105</v>
      </c>
      <c r="CN1100" s="24" t="s">
        <v>105</v>
      </c>
      <c r="CO1100" s="24" t="s">
        <v>105</v>
      </c>
      <c r="CP1100" s="24" t="s">
        <v>105</v>
      </c>
      <c r="CQ1100" s="9"/>
    </row>
    <row r="1101" spans="1:95" x14ac:dyDescent="0.35">
      <c r="A1101" s="172">
        <v>2</v>
      </c>
      <c r="B1101" s="229">
        <v>8.3333000000000004E-2</v>
      </c>
      <c r="C1101" s="78">
        <v>0</v>
      </c>
      <c r="D1101" s="193">
        <v>0</v>
      </c>
      <c r="E1101" s="101">
        <v>0</v>
      </c>
      <c r="F1101" s="101">
        <v>0</v>
      </c>
      <c r="G1101" s="101">
        <v>0</v>
      </c>
      <c r="H1101" s="101">
        <v>0</v>
      </c>
      <c r="I1101" s="101">
        <v>0</v>
      </c>
      <c r="J1101" s="101">
        <v>0</v>
      </c>
      <c r="K1101" s="101">
        <v>0</v>
      </c>
      <c r="L1101" s="101">
        <v>0</v>
      </c>
      <c r="M1101" s="101">
        <v>0</v>
      </c>
      <c r="N1101" s="101">
        <v>0</v>
      </c>
      <c r="O1101" s="101">
        <v>0</v>
      </c>
      <c r="P1101" s="101">
        <v>0</v>
      </c>
      <c r="Q1101" s="101">
        <v>0</v>
      </c>
      <c r="R1101" s="101">
        <v>0</v>
      </c>
      <c r="S1101" s="101">
        <v>0</v>
      </c>
      <c r="T1101" s="101">
        <v>0</v>
      </c>
      <c r="U1101" s="101">
        <v>0</v>
      </c>
      <c r="V1101" s="101">
        <v>0</v>
      </c>
      <c r="W1101" s="239">
        <v>0</v>
      </c>
      <c r="X1101" s="81">
        <v>0</v>
      </c>
      <c r="Y1101" s="28" t="s">
        <v>105</v>
      </c>
      <c r="Z1101" s="81">
        <v>0</v>
      </c>
      <c r="AA1101" s="28" t="s">
        <v>105</v>
      </c>
      <c r="AB1101" s="81">
        <v>0</v>
      </c>
      <c r="AC1101" s="28" t="s">
        <v>105</v>
      </c>
      <c r="AD1101" s="24" t="s">
        <v>105</v>
      </c>
      <c r="AE1101" s="24" t="s">
        <v>105</v>
      </c>
      <c r="AF1101" s="24" t="s">
        <v>105</v>
      </c>
      <c r="AG1101" s="9"/>
      <c r="AH1101" s="78">
        <v>1</v>
      </c>
      <c r="AI1101" s="193">
        <v>0</v>
      </c>
      <c r="AJ1101" s="101">
        <v>1</v>
      </c>
      <c r="AK1101" s="101">
        <v>0</v>
      </c>
      <c r="AL1101" s="101">
        <v>0</v>
      </c>
      <c r="AM1101" s="101">
        <v>0</v>
      </c>
      <c r="AN1101" s="101">
        <v>0</v>
      </c>
      <c r="AO1101" s="101">
        <v>0</v>
      </c>
      <c r="AP1101" s="101">
        <v>0</v>
      </c>
      <c r="AQ1101" s="101">
        <v>0</v>
      </c>
      <c r="AR1101" s="101">
        <v>0</v>
      </c>
      <c r="AS1101" s="101">
        <v>0</v>
      </c>
      <c r="AT1101" s="101">
        <v>0</v>
      </c>
      <c r="AU1101" s="101">
        <v>0</v>
      </c>
      <c r="AV1101" s="101">
        <v>0</v>
      </c>
      <c r="AW1101" s="101">
        <v>0</v>
      </c>
      <c r="AX1101" s="101">
        <v>0</v>
      </c>
      <c r="AY1101" s="101">
        <v>0</v>
      </c>
      <c r="AZ1101" s="101">
        <v>0</v>
      </c>
      <c r="BA1101" s="101">
        <v>0</v>
      </c>
      <c r="BB1101" s="239">
        <v>0</v>
      </c>
      <c r="BC1101" s="81">
        <v>0</v>
      </c>
      <c r="BD1101" s="28">
        <v>0</v>
      </c>
      <c r="BE1101" s="81">
        <v>0</v>
      </c>
      <c r="BF1101" s="28">
        <v>0</v>
      </c>
      <c r="BG1101" s="81">
        <v>0</v>
      </c>
      <c r="BH1101" s="28">
        <v>0</v>
      </c>
      <c r="BI1101" s="24">
        <v>13.86</v>
      </c>
      <c r="BJ1101" s="24" t="s">
        <v>105</v>
      </c>
      <c r="BK1101" s="24" t="s">
        <v>105</v>
      </c>
      <c r="BL1101" s="9"/>
      <c r="BM1101" s="78">
        <v>1</v>
      </c>
      <c r="BN1101" s="182">
        <v>0</v>
      </c>
      <c r="BO1101" s="8">
        <v>1</v>
      </c>
      <c r="BP1101" s="8">
        <v>0</v>
      </c>
      <c r="BQ1101" s="8">
        <v>0</v>
      </c>
      <c r="BR1101" s="8">
        <v>0</v>
      </c>
      <c r="BS1101" s="8">
        <v>0</v>
      </c>
      <c r="BT1101" s="8">
        <v>0</v>
      </c>
      <c r="BU1101" s="8">
        <v>0</v>
      </c>
      <c r="BV1101" s="8">
        <v>0</v>
      </c>
      <c r="BW1101" s="8">
        <v>0</v>
      </c>
      <c r="BX1101" s="8">
        <v>0</v>
      </c>
      <c r="BY1101" s="8">
        <v>0</v>
      </c>
      <c r="BZ1101" s="8">
        <v>0</v>
      </c>
      <c r="CA1101" s="8">
        <v>0</v>
      </c>
      <c r="CB1101" s="8">
        <v>0</v>
      </c>
      <c r="CC1101" s="8">
        <v>0</v>
      </c>
      <c r="CD1101" s="8">
        <v>0</v>
      </c>
      <c r="CE1101" s="8">
        <v>0</v>
      </c>
      <c r="CF1101" s="8">
        <v>0</v>
      </c>
      <c r="CG1101" s="145">
        <v>0</v>
      </c>
      <c r="CH1101" s="81">
        <v>0</v>
      </c>
      <c r="CI1101" s="28">
        <v>0</v>
      </c>
      <c r="CJ1101" s="81">
        <v>0</v>
      </c>
      <c r="CK1101" s="28">
        <v>0</v>
      </c>
      <c r="CL1101" s="81">
        <v>0</v>
      </c>
      <c r="CM1101" s="28">
        <v>0</v>
      </c>
      <c r="CN1101" s="24">
        <v>13.86</v>
      </c>
      <c r="CO1101" s="24" t="s">
        <v>105</v>
      </c>
      <c r="CP1101" s="24" t="s">
        <v>105</v>
      </c>
      <c r="CQ1101" s="9"/>
    </row>
    <row r="1102" spans="1:95" x14ac:dyDescent="0.35">
      <c r="A1102" s="172">
        <v>2</v>
      </c>
      <c r="B1102" s="229">
        <v>0.125</v>
      </c>
      <c r="C1102" s="78">
        <v>0</v>
      </c>
      <c r="D1102" s="193">
        <v>0</v>
      </c>
      <c r="E1102" s="101">
        <v>0</v>
      </c>
      <c r="F1102" s="101">
        <v>0</v>
      </c>
      <c r="G1102" s="101">
        <v>0</v>
      </c>
      <c r="H1102" s="101">
        <v>0</v>
      </c>
      <c r="I1102" s="101">
        <v>0</v>
      </c>
      <c r="J1102" s="101">
        <v>0</v>
      </c>
      <c r="K1102" s="101">
        <v>0</v>
      </c>
      <c r="L1102" s="101">
        <v>0</v>
      </c>
      <c r="M1102" s="101">
        <v>0</v>
      </c>
      <c r="N1102" s="101">
        <v>0</v>
      </c>
      <c r="O1102" s="101">
        <v>0</v>
      </c>
      <c r="P1102" s="101">
        <v>0</v>
      </c>
      <c r="Q1102" s="101">
        <v>0</v>
      </c>
      <c r="R1102" s="101">
        <v>0</v>
      </c>
      <c r="S1102" s="101">
        <v>0</v>
      </c>
      <c r="T1102" s="101">
        <v>0</v>
      </c>
      <c r="U1102" s="101">
        <v>0</v>
      </c>
      <c r="V1102" s="101">
        <v>0</v>
      </c>
      <c r="W1102" s="239">
        <v>0</v>
      </c>
      <c r="X1102" s="81">
        <v>0</v>
      </c>
      <c r="Y1102" s="28" t="s">
        <v>105</v>
      </c>
      <c r="Z1102" s="81">
        <v>0</v>
      </c>
      <c r="AA1102" s="28" t="s">
        <v>105</v>
      </c>
      <c r="AB1102" s="81">
        <v>0</v>
      </c>
      <c r="AC1102" s="28" t="s">
        <v>105</v>
      </c>
      <c r="AD1102" s="24" t="s">
        <v>105</v>
      </c>
      <c r="AE1102" s="24" t="s">
        <v>105</v>
      </c>
      <c r="AF1102" s="24" t="s">
        <v>105</v>
      </c>
      <c r="AG1102" s="9"/>
      <c r="AH1102" s="78">
        <v>0</v>
      </c>
      <c r="AI1102" s="193">
        <v>0</v>
      </c>
      <c r="AJ1102" s="101">
        <v>0</v>
      </c>
      <c r="AK1102" s="101">
        <v>0</v>
      </c>
      <c r="AL1102" s="101">
        <v>0</v>
      </c>
      <c r="AM1102" s="101">
        <v>0</v>
      </c>
      <c r="AN1102" s="101">
        <v>0</v>
      </c>
      <c r="AO1102" s="101">
        <v>0</v>
      </c>
      <c r="AP1102" s="101">
        <v>0</v>
      </c>
      <c r="AQ1102" s="101">
        <v>0</v>
      </c>
      <c r="AR1102" s="101">
        <v>0</v>
      </c>
      <c r="AS1102" s="101">
        <v>0</v>
      </c>
      <c r="AT1102" s="101">
        <v>0</v>
      </c>
      <c r="AU1102" s="101">
        <v>0</v>
      </c>
      <c r="AV1102" s="101">
        <v>0</v>
      </c>
      <c r="AW1102" s="101">
        <v>0</v>
      </c>
      <c r="AX1102" s="101">
        <v>0</v>
      </c>
      <c r="AY1102" s="101">
        <v>0</v>
      </c>
      <c r="AZ1102" s="101">
        <v>0</v>
      </c>
      <c r="BA1102" s="101">
        <v>0</v>
      </c>
      <c r="BB1102" s="239">
        <v>0</v>
      </c>
      <c r="BC1102" s="81">
        <v>0</v>
      </c>
      <c r="BD1102" s="28" t="s">
        <v>105</v>
      </c>
      <c r="BE1102" s="81">
        <v>0</v>
      </c>
      <c r="BF1102" s="28" t="s">
        <v>105</v>
      </c>
      <c r="BG1102" s="81">
        <v>0</v>
      </c>
      <c r="BH1102" s="28" t="s">
        <v>105</v>
      </c>
      <c r="BI1102" s="24" t="s">
        <v>105</v>
      </c>
      <c r="BJ1102" s="24" t="s">
        <v>105</v>
      </c>
      <c r="BK1102" s="24" t="s">
        <v>105</v>
      </c>
      <c r="BL1102" s="9"/>
      <c r="BM1102" s="78">
        <v>0</v>
      </c>
      <c r="BN1102" s="182">
        <v>0</v>
      </c>
      <c r="BO1102" s="8">
        <v>0</v>
      </c>
      <c r="BP1102" s="8">
        <v>0</v>
      </c>
      <c r="BQ1102" s="8">
        <v>0</v>
      </c>
      <c r="BR1102" s="8">
        <v>0</v>
      </c>
      <c r="BS1102" s="8">
        <v>0</v>
      </c>
      <c r="BT1102" s="8">
        <v>0</v>
      </c>
      <c r="BU1102" s="8">
        <v>0</v>
      </c>
      <c r="BV1102" s="8">
        <v>0</v>
      </c>
      <c r="BW1102" s="8">
        <v>0</v>
      </c>
      <c r="BX1102" s="8">
        <v>0</v>
      </c>
      <c r="BY1102" s="8">
        <v>0</v>
      </c>
      <c r="BZ1102" s="8">
        <v>0</v>
      </c>
      <c r="CA1102" s="8">
        <v>0</v>
      </c>
      <c r="CB1102" s="8">
        <v>0</v>
      </c>
      <c r="CC1102" s="8">
        <v>0</v>
      </c>
      <c r="CD1102" s="8">
        <v>0</v>
      </c>
      <c r="CE1102" s="8">
        <v>0</v>
      </c>
      <c r="CF1102" s="8">
        <v>0</v>
      </c>
      <c r="CG1102" s="145">
        <v>0</v>
      </c>
      <c r="CH1102" s="81">
        <v>0</v>
      </c>
      <c r="CI1102" s="28" t="s">
        <v>105</v>
      </c>
      <c r="CJ1102" s="81">
        <v>0</v>
      </c>
      <c r="CK1102" s="28" t="s">
        <v>105</v>
      </c>
      <c r="CL1102" s="81">
        <v>0</v>
      </c>
      <c r="CM1102" s="28" t="s">
        <v>105</v>
      </c>
      <c r="CN1102" s="24" t="s">
        <v>105</v>
      </c>
      <c r="CO1102" s="24" t="s">
        <v>105</v>
      </c>
      <c r="CP1102" s="24" t="s">
        <v>105</v>
      </c>
      <c r="CQ1102" s="9"/>
    </row>
    <row r="1103" spans="1:95" x14ac:dyDescent="0.35">
      <c r="A1103" s="172">
        <v>2</v>
      </c>
      <c r="B1103" s="229">
        <v>0.16666700000000001</v>
      </c>
      <c r="C1103" s="78">
        <v>0</v>
      </c>
      <c r="D1103" s="193">
        <v>0</v>
      </c>
      <c r="E1103" s="101">
        <v>0</v>
      </c>
      <c r="F1103" s="101">
        <v>0</v>
      </c>
      <c r="G1103" s="101">
        <v>0</v>
      </c>
      <c r="H1103" s="101">
        <v>0</v>
      </c>
      <c r="I1103" s="101">
        <v>0</v>
      </c>
      <c r="J1103" s="101">
        <v>0</v>
      </c>
      <c r="K1103" s="101">
        <v>0</v>
      </c>
      <c r="L1103" s="101">
        <v>0</v>
      </c>
      <c r="M1103" s="101">
        <v>0</v>
      </c>
      <c r="N1103" s="101">
        <v>0</v>
      </c>
      <c r="O1103" s="101">
        <v>0</v>
      </c>
      <c r="P1103" s="101">
        <v>0</v>
      </c>
      <c r="Q1103" s="101">
        <v>0</v>
      </c>
      <c r="R1103" s="101">
        <v>0</v>
      </c>
      <c r="S1103" s="101">
        <v>0</v>
      </c>
      <c r="T1103" s="101">
        <v>0</v>
      </c>
      <c r="U1103" s="101">
        <v>0</v>
      </c>
      <c r="V1103" s="101">
        <v>0</v>
      </c>
      <c r="W1103" s="239">
        <v>0</v>
      </c>
      <c r="X1103" s="81">
        <v>0</v>
      </c>
      <c r="Y1103" s="28" t="s">
        <v>105</v>
      </c>
      <c r="Z1103" s="81">
        <v>0</v>
      </c>
      <c r="AA1103" s="28" t="s">
        <v>105</v>
      </c>
      <c r="AB1103" s="81">
        <v>0</v>
      </c>
      <c r="AC1103" s="28" t="s">
        <v>105</v>
      </c>
      <c r="AD1103" s="24" t="s">
        <v>105</v>
      </c>
      <c r="AE1103" s="24" t="s">
        <v>105</v>
      </c>
      <c r="AF1103" s="24" t="s">
        <v>105</v>
      </c>
      <c r="AG1103" s="9"/>
      <c r="AH1103" s="78">
        <v>0</v>
      </c>
      <c r="AI1103" s="193">
        <v>0</v>
      </c>
      <c r="AJ1103" s="101">
        <v>0</v>
      </c>
      <c r="AK1103" s="101">
        <v>0</v>
      </c>
      <c r="AL1103" s="101">
        <v>0</v>
      </c>
      <c r="AM1103" s="101">
        <v>0</v>
      </c>
      <c r="AN1103" s="101">
        <v>0</v>
      </c>
      <c r="AO1103" s="101">
        <v>0</v>
      </c>
      <c r="AP1103" s="101">
        <v>0</v>
      </c>
      <c r="AQ1103" s="101">
        <v>0</v>
      </c>
      <c r="AR1103" s="101">
        <v>0</v>
      </c>
      <c r="AS1103" s="101">
        <v>0</v>
      </c>
      <c r="AT1103" s="101">
        <v>0</v>
      </c>
      <c r="AU1103" s="101">
        <v>0</v>
      </c>
      <c r="AV1103" s="101">
        <v>0</v>
      </c>
      <c r="AW1103" s="101">
        <v>0</v>
      </c>
      <c r="AX1103" s="101">
        <v>0</v>
      </c>
      <c r="AY1103" s="101">
        <v>0</v>
      </c>
      <c r="AZ1103" s="101">
        <v>0</v>
      </c>
      <c r="BA1103" s="101">
        <v>0</v>
      </c>
      <c r="BB1103" s="239">
        <v>0</v>
      </c>
      <c r="BC1103" s="81">
        <v>0</v>
      </c>
      <c r="BD1103" s="28" t="s">
        <v>105</v>
      </c>
      <c r="BE1103" s="81">
        <v>0</v>
      </c>
      <c r="BF1103" s="28" t="s">
        <v>105</v>
      </c>
      <c r="BG1103" s="81">
        <v>0</v>
      </c>
      <c r="BH1103" s="28" t="s">
        <v>105</v>
      </c>
      <c r="BI1103" s="24" t="s">
        <v>105</v>
      </c>
      <c r="BJ1103" s="24" t="s">
        <v>105</v>
      </c>
      <c r="BK1103" s="24" t="s">
        <v>105</v>
      </c>
      <c r="BL1103" s="9"/>
      <c r="BM1103" s="78">
        <v>0</v>
      </c>
      <c r="BN1103" s="182">
        <v>0</v>
      </c>
      <c r="BO1103" s="8">
        <v>0</v>
      </c>
      <c r="BP1103" s="8">
        <v>0</v>
      </c>
      <c r="BQ1103" s="8">
        <v>0</v>
      </c>
      <c r="BR1103" s="8">
        <v>0</v>
      </c>
      <c r="BS1103" s="8">
        <v>0</v>
      </c>
      <c r="BT1103" s="8">
        <v>0</v>
      </c>
      <c r="BU1103" s="8">
        <v>0</v>
      </c>
      <c r="BV1103" s="8">
        <v>0</v>
      </c>
      <c r="BW1103" s="8">
        <v>0</v>
      </c>
      <c r="BX1103" s="8">
        <v>0</v>
      </c>
      <c r="BY1103" s="8">
        <v>0</v>
      </c>
      <c r="BZ1103" s="8">
        <v>0</v>
      </c>
      <c r="CA1103" s="8">
        <v>0</v>
      </c>
      <c r="CB1103" s="8">
        <v>0</v>
      </c>
      <c r="CC1103" s="8">
        <v>0</v>
      </c>
      <c r="CD1103" s="8">
        <v>0</v>
      </c>
      <c r="CE1103" s="8">
        <v>0</v>
      </c>
      <c r="CF1103" s="8">
        <v>0</v>
      </c>
      <c r="CG1103" s="145">
        <v>0</v>
      </c>
      <c r="CH1103" s="81">
        <v>0</v>
      </c>
      <c r="CI1103" s="28" t="s">
        <v>105</v>
      </c>
      <c r="CJ1103" s="81">
        <v>0</v>
      </c>
      <c r="CK1103" s="28" t="s">
        <v>105</v>
      </c>
      <c r="CL1103" s="81">
        <v>0</v>
      </c>
      <c r="CM1103" s="28" t="s">
        <v>105</v>
      </c>
      <c r="CN1103" s="24" t="s">
        <v>105</v>
      </c>
      <c r="CO1103" s="24" t="s">
        <v>105</v>
      </c>
      <c r="CP1103" s="24" t="s">
        <v>105</v>
      </c>
      <c r="CQ1103" s="9"/>
    </row>
    <row r="1104" spans="1:95" x14ac:dyDescent="0.35">
      <c r="A1104" s="172">
        <v>2</v>
      </c>
      <c r="B1104" s="229">
        <v>0.20833299999999999</v>
      </c>
      <c r="C1104" s="78">
        <v>2</v>
      </c>
      <c r="D1104" s="193">
        <v>0</v>
      </c>
      <c r="E1104" s="101">
        <v>1</v>
      </c>
      <c r="F1104" s="101">
        <v>1</v>
      </c>
      <c r="G1104" s="101">
        <v>0</v>
      </c>
      <c r="H1104" s="101">
        <v>0</v>
      </c>
      <c r="I1104" s="101">
        <v>0</v>
      </c>
      <c r="J1104" s="101">
        <v>0</v>
      </c>
      <c r="K1104" s="101">
        <v>0</v>
      </c>
      <c r="L1104" s="101">
        <v>0</v>
      </c>
      <c r="M1104" s="101">
        <v>0</v>
      </c>
      <c r="N1104" s="101">
        <v>0</v>
      </c>
      <c r="O1104" s="101">
        <v>0</v>
      </c>
      <c r="P1104" s="101">
        <v>0</v>
      </c>
      <c r="Q1104" s="101">
        <v>0</v>
      </c>
      <c r="R1104" s="101">
        <v>0</v>
      </c>
      <c r="S1104" s="101">
        <v>0</v>
      </c>
      <c r="T1104" s="101">
        <v>0</v>
      </c>
      <c r="U1104" s="101">
        <v>0</v>
      </c>
      <c r="V1104" s="101">
        <v>0</v>
      </c>
      <c r="W1104" s="239">
        <v>0</v>
      </c>
      <c r="X1104" s="81">
        <v>0</v>
      </c>
      <c r="Y1104" s="28">
        <v>0</v>
      </c>
      <c r="Z1104" s="81">
        <v>0</v>
      </c>
      <c r="AA1104" s="28">
        <v>0</v>
      </c>
      <c r="AB1104" s="81">
        <v>0</v>
      </c>
      <c r="AC1104" s="28">
        <v>0</v>
      </c>
      <c r="AD1104" s="24">
        <v>13.074999999999999</v>
      </c>
      <c r="AE1104" s="24" t="s">
        <v>105</v>
      </c>
      <c r="AF1104" s="24" t="s">
        <v>105</v>
      </c>
      <c r="AG1104" s="9"/>
      <c r="AH1104" s="78">
        <v>0</v>
      </c>
      <c r="AI1104" s="193">
        <v>0</v>
      </c>
      <c r="AJ1104" s="101">
        <v>0</v>
      </c>
      <c r="AK1104" s="101">
        <v>0</v>
      </c>
      <c r="AL1104" s="101">
        <v>0</v>
      </c>
      <c r="AM1104" s="101">
        <v>0</v>
      </c>
      <c r="AN1104" s="101">
        <v>0</v>
      </c>
      <c r="AO1104" s="101">
        <v>0</v>
      </c>
      <c r="AP1104" s="101">
        <v>0</v>
      </c>
      <c r="AQ1104" s="101">
        <v>0</v>
      </c>
      <c r="AR1104" s="101">
        <v>0</v>
      </c>
      <c r="AS1104" s="101">
        <v>0</v>
      </c>
      <c r="AT1104" s="101">
        <v>0</v>
      </c>
      <c r="AU1104" s="101">
        <v>0</v>
      </c>
      <c r="AV1104" s="101">
        <v>0</v>
      </c>
      <c r="AW1104" s="101">
        <v>0</v>
      </c>
      <c r="AX1104" s="101">
        <v>0</v>
      </c>
      <c r="AY1104" s="101">
        <v>0</v>
      </c>
      <c r="AZ1104" s="101">
        <v>0</v>
      </c>
      <c r="BA1104" s="101">
        <v>0</v>
      </c>
      <c r="BB1104" s="239">
        <v>0</v>
      </c>
      <c r="BC1104" s="81">
        <v>0</v>
      </c>
      <c r="BD1104" s="28" t="s">
        <v>105</v>
      </c>
      <c r="BE1104" s="81">
        <v>0</v>
      </c>
      <c r="BF1104" s="28" t="s">
        <v>105</v>
      </c>
      <c r="BG1104" s="81">
        <v>0</v>
      </c>
      <c r="BH1104" s="28" t="s">
        <v>105</v>
      </c>
      <c r="BI1104" s="24" t="s">
        <v>105</v>
      </c>
      <c r="BJ1104" s="24" t="s">
        <v>105</v>
      </c>
      <c r="BK1104" s="24" t="s">
        <v>105</v>
      </c>
      <c r="BL1104" s="9"/>
      <c r="BM1104" s="78">
        <v>2</v>
      </c>
      <c r="BN1104" s="182">
        <v>0</v>
      </c>
      <c r="BO1104" s="8">
        <v>1</v>
      </c>
      <c r="BP1104" s="8">
        <v>1</v>
      </c>
      <c r="BQ1104" s="8">
        <v>0</v>
      </c>
      <c r="BR1104" s="8">
        <v>0</v>
      </c>
      <c r="BS1104" s="8">
        <v>0</v>
      </c>
      <c r="BT1104" s="8">
        <v>0</v>
      </c>
      <c r="BU1104" s="8">
        <v>0</v>
      </c>
      <c r="BV1104" s="8">
        <v>0</v>
      </c>
      <c r="BW1104" s="8">
        <v>0</v>
      </c>
      <c r="BX1104" s="8">
        <v>0</v>
      </c>
      <c r="BY1104" s="8">
        <v>0</v>
      </c>
      <c r="BZ1104" s="8">
        <v>0</v>
      </c>
      <c r="CA1104" s="8">
        <v>0</v>
      </c>
      <c r="CB1104" s="8">
        <v>0</v>
      </c>
      <c r="CC1104" s="8">
        <v>0</v>
      </c>
      <c r="CD1104" s="8">
        <v>0</v>
      </c>
      <c r="CE1104" s="8">
        <v>0</v>
      </c>
      <c r="CF1104" s="8">
        <v>0</v>
      </c>
      <c r="CG1104" s="145">
        <v>0</v>
      </c>
      <c r="CH1104" s="81">
        <v>0</v>
      </c>
      <c r="CI1104" s="28">
        <v>0</v>
      </c>
      <c r="CJ1104" s="81">
        <v>0</v>
      </c>
      <c r="CK1104" s="28">
        <v>0</v>
      </c>
      <c r="CL1104" s="81">
        <v>0</v>
      </c>
      <c r="CM1104" s="28">
        <v>0</v>
      </c>
      <c r="CN1104" s="24">
        <v>13.074999999999999</v>
      </c>
      <c r="CO1104" s="24" t="s">
        <v>105</v>
      </c>
      <c r="CP1104" s="24" t="s">
        <v>105</v>
      </c>
      <c r="CQ1104" s="9"/>
    </row>
    <row r="1105" spans="1:95" x14ac:dyDescent="0.35">
      <c r="A1105" s="172">
        <v>2</v>
      </c>
      <c r="B1105" s="229">
        <v>0.25</v>
      </c>
      <c r="C1105" s="78">
        <v>7</v>
      </c>
      <c r="D1105" s="193">
        <v>0</v>
      </c>
      <c r="E1105" s="101">
        <v>1</v>
      </c>
      <c r="F1105" s="101">
        <v>5</v>
      </c>
      <c r="G1105" s="101">
        <v>1</v>
      </c>
      <c r="H1105" s="101">
        <v>0</v>
      </c>
      <c r="I1105" s="101">
        <v>0</v>
      </c>
      <c r="J1105" s="101">
        <v>0</v>
      </c>
      <c r="K1105" s="101">
        <v>0</v>
      </c>
      <c r="L1105" s="101">
        <v>0</v>
      </c>
      <c r="M1105" s="101">
        <v>0</v>
      </c>
      <c r="N1105" s="101">
        <v>0</v>
      </c>
      <c r="O1105" s="101">
        <v>0</v>
      </c>
      <c r="P1105" s="101">
        <v>0</v>
      </c>
      <c r="Q1105" s="101">
        <v>0</v>
      </c>
      <c r="R1105" s="101">
        <v>0</v>
      </c>
      <c r="S1105" s="101">
        <v>0</v>
      </c>
      <c r="T1105" s="101">
        <v>0</v>
      </c>
      <c r="U1105" s="101">
        <v>0</v>
      </c>
      <c r="V1105" s="101">
        <v>0</v>
      </c>
      <c r="W1105" s="239">
        <v>0</v>
      </c>
      <c r="X1105" s="81">
        <v>0</v>
      </c>
      <c r="Y1105" s="28">
        <v>0</v>
      </c>
      <c r="Z1105" s="81">
        <v>0</v>
      </c>
      <c r="AA1105" s="28">
        <v>0</v>
      </c>
      <c r="AB1105" s="81">
        <v>0</v>
      </c>
      <c r="AC1105" s="28">
        <v>0</v>
      </c>
      <c r="AD1105" s="24">
        <v>17.181428571428572</v>
      </c>
      <c r="AE1105" s="24">
        <v>20.373999999999999</v>
      </c>
      <c r="AF1105" s="24" t="s">
        <v>105</v>
      </c>
      <c r="AG1105" s="9"/>
      <c r="AH1105" s="78">
        <v>7</v>
      </c>
      <c r="AI1105" s="193">
        <v>1</v>
      </c>
      <c r="AJ1105" s="101">
        <v>4</v>
      </c>
      <c r="AK1105" s="101">
        <v>0</v>
      </c>
      <c r="AL1105" s="101">
        <v>1</v>
      </c>
      <c r="AM1105" s="101">
        <v>1</v>
      </c>
      <c r="AN1105" s="101">
        <v>0</v>
      </c>
      <c r="AO1105" s="101">
        <v>0</v>
      </c>
      <c r="AP1105" s="101">
        <v>0</v>
      </c>
      <c r="AQ1105" s="101">
        <v>0</v>
      </c>
      <c r="AR1105" s="101">
        <v>0</v>
      </c>
      <c r="AS1105" s="101">
        <v>0</v>
      </c>
      <c r="AT1105" s="101">
        <v>0</v>
      </c>
      <c r="AU1105" s="101">
        <v>0</v>
      </c>
      <c r="AV1105" s="101">
        <v>0</v>
      </c>
      <c r="AW1105" s="101">
        <v>0</v>
      </c>
      <c r="AX1105" s="101">
        <v>0</v>
      </c>
      <c r="AY1105" s="101">
        <v>0</v>
      </c>
      <c r="AZ1105" s="101">
        <v>0</v>
      </c>
      <c r="BA1105" s="101">
        <v>0</v>
      </c>
      <c r="BB1105" s="239">
        <v>0</v>
      </c>
      <c r="BC1105" s="81">
        <v>0</v>
      </c>
      <c r="BD1105" s="28">
        <v>0</v>
      </c>
      <c r="BE1105" s="81">
        <v>0</v>
      </c>
      <c r="BF1105" s="28">
        <v>0</v>
      </c>
      <c r="BG1105" s="81">
        <v>0</v>
      </c>
      <c r="BH1105" s="28">
        <v>0</v>
      </c>
      <c r="BI1105" s="24">
        <v>14.422857142857143</v>
      </c>
      <c r="BJ1105" s="24">
        <v>26.341999999999999</v>
      </c>
      <c r="BK1105" s="24" t="s">
        <v>105</v>
      </c>
      <c r="BL1105" s="9"/>
      <c r="BM1105" s="78">
        <v>14</v>
      </c>
      <c r="BN1105" s="182">
        <v>1</v>
      </c>
      <c r="BO1105" s="8">
        <v>5</v>
      </c>
      <c r="BP1105" s="8">
        <v>5</v>
      </c>
      <c r="BQ1105" s="8">
        <v>2</v>
      </c>
      <c r="BR1105" s="8">
        <v>1</v>
      </c>
      <c r="BS1105" s="8">
        <v>0</v>
      </c>
      <c r="BT1105" s="8">
        <v>0</v>
      </c>
      <c r="BU1105" s="8">
        <v>0</v>
      </c>
      <c r="BV1105" s="8">
        <v>0</v>
      </c>
      <c r="BW1105" s="8">
        <v>0</v>
      </c>
      <c r="BX1105" s="8">
        <v>0</v>
      </c>
      <c r="BY1105" s="8">
        <v>0</v>
      </c>
      <c r="BZ1105" s="8">
        <v>0</v>
      </c>
      <c r="CA1105" s="8">
        <v>0</v>
      </c>
      <c r="CB1105" s="8">
        <v>0</v>
      </c>
      <c r="CC1105" s="8">
        <v>0</v>
      </c>
      <c r="CD1105" s="8">
        <v>0</v>
      </c>
      <c r="CE1105" s="8">
        <v>0</v>
      </c>
      <c r="CF1105" s="8">
        <v>0</v>
      </c>
      <c r="CG1105" s="145">
        <v>0</v>
      </c>
      <c r="CH1105" s="81">
        <v>0</v>
      </c>
      <c r="CI1105" s="28">
        <v>0</v>
      </c>
      <c r="CJ1105" s="81">
        <v>0</v>
      </c>
      <c r="CK1105" s="28">
        <v>0</v>
      </c>
      <c r="CL1105" s="81">
        <v>0</v>
      </c>
      <c r="CM1105" s="28">
        <v>0</v>
      </c>
      <c r="CN1105" s="24">
        <v>15.802142857142858</v>
      </c>
      <c r="CO1105" s="24">
        <v>20.675000000000001</v>
      </c>
      <c r="CP1105" s="24" t="s">
        <v>105</v>
      </c>
      <c r="CQ1105" s="9"/>
    </row>
    <row r="1106" spans="1:95" x14ac:dyDescent="0.35">
      <c r="A1106" s="172">
        <v>2</v>
      </c>
      <c r="B1106" s="229">
        <v>0.29166700000000001</v>
      </c>
      <c r="C1106" s="78">
        <v>24</v>
      </c>
      <c r="D1106" s="193">
        <v>0</v>
      </c>
      <c r="E1106" s="101">
        <v>3</v>
      </c>
      <c r="F1106" s="101">
        <v>8</v>
      </c>
      <c r="G1106" s="101">
        <v>7</v>
      </c>
      <c r="H1106" s="101">
        <v>3</v>
      </c>
      <c r="I1106" s="101">
        <v>3</v>
      </c>
      <c r="J1106" s="101">
        <v>0</v>
      </c>
      <c r="K1106" s="101">
        <v>0</v>
      </c>
      <c r="L1106" s="101">
        <v>0</v>
      </c>
      <c r="M1106" s="101">
        <v>0</v>
      </c>
      <c r="N1106" s="101">
        <v>0</v>
      </c>
      <c r="O1106" s="101">
        <v>0</v>
      </c>
      <c r="P1106" s="101">
        <v>0</v>
      </c>
      <c r="Q1106" s="101">
        <v>0</v>
      </c>
      <c r="R1106" s="101">
        <v>0</v>
      </c>
      <c r="S1106" s="101">
        <v>0</v>
      </c>
      <c r="T1106" s="101">
        <v>0</v>
      </c>
      <c r="U1106" s="101">
        <v>0</v>
      </c>
      <c r="V1106" s="101">
        <v>0</v>
      </c>
      <c r="W1106" s="239">
        <v>0</v>
      </c>
      <c r="X1106" s="81">
        <v>3</v>
      </c>
      <c r="Y1106" s="28">
        <v>0.125</v>
      </c>
      <c r="Z1106" s="81">
        <v>0</v>
      </c>
      <c r="AA1106" s="28">
        <v>0</v>
      </c>
      <c r="AB1106" s="81">
        <v>0</v>
      </c>
      <c r="AC1106" s="28">
        <v>0</v>
      </c>
      <c r="AD1106" s="24">
        <v>21.723749999999999</v>
      </c>
      <c r="AE1106" s="24">
        <v>29.85</v>
      </c>
      <c r="AF1106" s="24">
        <v>33.964999999999996</v>
      </c>
      <c r="AG1106" s="9"/>
      <c r="AH1106" s="78">
        <v>16</v>
      </c>
      <c r="AI1106" s="193">
        <v>0</v>
      </c>
      <c r="AJ1106" s="101">
        <v>3</v>
      </c>
      <c r="AK1106" s="101">
        <v>2</v>
      </c>
      <c r="AL1106" s="101">
        <v>5</v>
      </c>
      <c r="AM1106" s="101">
        <v>4</v>
      </c>
      <c r="AN1106" s="101">
        <v>1</v>
      </c>
      <c r="AO1106" s="101">
        <v>1</v>
      </c>
      <c r="AP1106" s="101">
        <v>0</v>
      </c>
      <c r="AQ1106" s="101">
        <v>0</v>
      </c>
      <c r="AR1106" s="101">
        <v>0</v>
      </c>
      <c r="AS1106" s="101">
        <v>0</v>
      </c>
      <c r="AT1106" s="101">
        <v>0</v>
      </c>
      <c r="AU1106" s="101">
        <v>0</v>
      </c>
      <c r="AV1106" s="101">
        <v>0</v>
      </c>
      <c r="AW1106" s="101">
        <v>0</v>
      </c>
      <c r="AX1106" s="101">
        <v>0</v>
      </c>
      <c r="AY1106" s="101">
        <v>0</v>
      </c>
      <c r="AZ1106" s="101">
        <v>0</v>
      </c>
      <c r="BA1106" s="101">
        <v>0</v>
      </c>
      <c r="BB1106" s="239">
        <v>0</v>
      </c>
      <c r="BC1106" s="81">
        <v>2</v>
      </c>
      <c r="BD1106" s="28">
        <v>0.125</v>
      </c>
      <c r="BE1106" s="81">
        <v>1</v>
      </c>
      <c r="BF1106" s="28">
        <v>6.25E-2</v>
      </c>
      <c r="BG1106" s="81">
        <v>0</v>
      </c>
      <c r="BH1106" s="28">
        <v>0</v>
      </c>
      <c r="BI1106" s="24">
        <v>23.574999999999999</v>
      </c>
      <c r="BJ1106" s="24">
        <v>31.782499999999999</v>
      </c>
      <c r="BK1106" s="24" t="s">
        <v>105</v>
      </c>
      <c r="BL1106" s="9"/>
      <c r="BM1106" s="78">
        <v>40</v>
      </c>
      <c r="BN1106" s="182">
        <v>0</v>
      </c>
      <c r="BO1106" s="8">
        <v>6</v>
      </c>
      <c r="BP1106" s="8">
        <v>10</v>
      </c>
      <c r="BQ1106" s="8">
        <v>12</v>
      </c>
      <c r="BR1106" s="8">
        <v>7</v>
      </c>
      <c r="BS1106" s="8">
        <v>4</v>
      </c>
      <c r="BT1106" s="8">
        <v>1</v>
      </c>
      <c r="BU1106" s="8">
        <v>0</v>
      </c>
      <c r="BV1106" s="8">
        <v>0</v>
      </c>
      <c r="BW1106" s="8">
        <v>0</v>
      </c>
      <c r="BX1106" s="8">
        <v>0</v>
      </c>
      <c r="BY1106" s="8">
        <v>0</v>
      </c>
      <c r="BZ1106" s="8">
        <v>0</v>
      </c>
      <c r="CA1106" s="8">
        <v>0</v>
      </c>
      <c r="CB1106" s="8">
        <v>0</v>
      </c>
      <c r="CC1106" s="8">
        <v>0</v>
      </c>
      <c r="CD1106" s="8">
        <v>0</v>
      </c>
      <c r="CE1106" s="8">
        <v>0</v>
      </c>
      <c r="CF1106" s="8">
        <v>0</v>
      </c>
      <c r="CG1106" s="145">
        <v>0</v>
      </c>
      <c r="CH1106" s="81">
        <v>5</v>
      </c>
      <c r="CI1106" s="28">
        <v>0.125</v>
      </c>
      <c r="CJ1106" s="81">
        <v>1</v>
      </c>
      <c r="CK1106" s="28">
        <v>2.5000000000000001E-2</v>
      </c>
      <c r="CL1106" s="81">
        <v>0</v>
      </c>
      <c r="CM1106" s="28">
        <v>0</v>
      </c>
      <c r="CN1106" s="24">
        <v>22.464250000000003</v>
      </c>
      <c r="CO1106" s="24">
        <v>29.488</v>
      </c>
      <c r="CP1106" s="24">
        <v>34.954999999999998</v>
      </c>
      <c r="CQ1106" s="9"/>
    </row>
    <row r="1107" spans="1:95" x14ac:dyDescent="0.35">
      <c r="A1107" s="172">
        <v>2</v>
      </c>
      <c r="B1107" s="229">
        <v>0.33333299999999999</v>
      </c>
      <c r="C1107" s="78">
        <v>27</v>
      </c>
      <c r="D1107" s="193">
        <v>0</v>
      </c>
      <c r="E1107" s="101">
        <v>0</v>
      </c>
      <c r="F1107" s="101">
        <v>5</v>
      </c>
      <c r="G1107" s="101">
        <v>10</v>
      </c>
      <c r="H1107" s="101">
        <v>3</v>
      </c>
      <c r="I1107" s="101">
        <v>8</v>
      </c>
      <c r="J1107" s="101">
        <v>1</v>
      </c>
      <c r="K1107" s="101">
        <v>0</v>
      </c>
      <c r="L1107" s="101">
        <v>0</v>
      </c>
      <c r="M1107" s="101">
        <v>0</v>
      </c>
      <c r="N1107" s="101">
        <v>0</v>
      </c>
      <c r="O1107" s="101">
        <v>0</v>
      </c>
      <c r="P1107" s="101">
        <v>0</v>
      </c>
      <c r="Q1107" s="101">
        <v>0</v>
      </c>
      <c r="R1107" s="101">
        <v>0</v>
      </c>
      <c r="S1107" s="101">
        <v>0</v>
      </c>
      <c r="T1107" s="101">
        <v>0</v>
      </c>
      <c r="U1107" s="101">
        <v>0</v>
      </c>
      <c r="V1107" s="101">
        <v>0</v>
      </c>
      <c r="W1107" s="239">
        <v>0</v>
      </c>
      <c r="X1107" s="81">
        <v>9</v>
      </c>
      <c r="Y1107" s="28">
        <v>0.33333333333333331</v>
      </c>
      <c r="Z1107" s="81">
        <v>1</v>
      </c>
      <c r="AA1107" s="28">
        <v>3.7037037037037035E-2</v>
      </c>
      <c r="AB1107" s="81">
        <v>0</v>
      </c>
      <c r="AC1107" s="28">
        <v>0</v>
      </c>
      <c r="AD1107" s="24">
        <v>24.952962962962967</v>
      </c>
      <c r="AE1107" s="24">
        <v>31.795999999999999</v>
      </c>
      <c r="AF1107" s="24">
        <v>35.589999999999996</v>
      </c>
      <c r="AG1107" s="9"/>
      <c r="AH1107" s="78">
        <v>20</v>
      </c>
      <c r="AI1107" s="193">
        <v>0</v>
      </c>
      <c r="AJ1107" s="101">
        <v>4</v>
      </c>
      <c r="AK1107" s="101">
        <v>2</v>
      </c>
      <c r="AL1107" s="101">
        <v>4</v>
      </c>
      <c r="AM1107" s="101">
        <v>7</v>
      </c>
      <c r="AN1107" s="101">
        <v>3</v>
      </c>
      <c r="AO1107" s="101">
        <v>0</v>
      </c>
      <c r="AP1107" s="101">
        <v>0</v>
      </c>
      <c r="AQ1107" s="101">
        <v>0</v>
      </c>
      <c r="AR1107" s="101">
        <v>0</v>
      </c>
      <c r="AS1107" s="101">
        <v>0</v>
      </c>
      <c r="AT1107" s="101">
        <v>0</v>
      </c>
      <c r="AU1107" s="101">
        <v>0</v>
      </c>
      <c r="AV1107" s="101">
        <v>0</v>
      </c>
      <c r="AW1107" s="101">
        <v>0</v>
      </c>
      <c r="AX1107" s="101">
        <v>0</v>
      </c>
      <c r="AY1107" s="101">
        <v>0</v>
      </c>
      <c r="AZ1107" s="101">
        <v>0</v>
      </c>
      <c r="BA1107" s="101">
        <v>0</v>
      </c>
      <c r="BB1107" s="239">
        <v>0</v>
      </c>
      <c r="BC1107" s="81">
        <v>3</v>
      </c>
      <c r="BD1107" s="28">
        <v>0.15</v>
      </c>
      <c r="BE1107" s="81">
        <v>0</v>
      </c>
      <c r="BF1107" s="28">
        <v>0</v>
      </c>
      <c r="BG1107" s="81">
        <v>0</v>
      </c>
      <c r="BH1107" s="28">
        <v>0</v>
      </c>
      <c r="BI1107" s="24">
        <v>23.799000000000003</v>
      </c>
      <c r="BJ1107" s="24">
        <v>31.183</v>
      </c>
      <c r="BK1107" s="24">
        <v>33.750499999999995</v>
      </c>
      <c r="BL1107" s="9"/>
      <c r="BM1107" s="78">
        <v>47</v>
      </c>
      <c r="BN1107" s="182">
        <v>0</v>
      </c>
      <c r="BO1107" s="8">
        <v>4</v>
      </c>
      <c r="BP1107" s="8">
        <v>7</v>
      </c>
      <c r="BQ1107" s="8">
        <v>14</v>
      </c>
      <c r="BR1107" s="8">
        <v>10</v>
      </c>
      <c r="BS1107" s="8">
        <v>11</v>
      </c>
      <c r="BT1107" s="8">
        <v>1</v>
      </c>
      <c r="BU1107" s="8">
        <v>0</v>
      </c>
      <c r="BV1107" s="8">
        <v>0</v>
      </c>
      <c r="BW1107" s="8">
        <v>0</v>
      </c>
      <c r="BX1107" s="8">
        <v>0</v>
      </c>
      <c r="BY1107" s="8">
        <v>0</v>
      </c>
      <c r="BZ1107" s="8">
        <v>0</v>
      </c>
      <c r="CA1107" s="8">
        <v>0</v>
      </c>
      <c r="CB1107" s="8">
        <v>0</v>
      </c>
      <c r="CC1107" s="8">
        <v>0</v>
      </c>
      <c r="CD1107" s="8">
        <v>0</v>
      </c>
      <c r="CE1107" s="8">
        <v>0</v>
      </c>
      <c r="CF1107" s="8">
        <v>0</v>
      </c>
      <c r="CG1107" s="145">
        <v>0</v>
      </c>
      <c r="CH1107" s="81">
        <v>12</v>
      </c>
      <c r="CI1107" s="28">
        <v>0.25531914893617019</v>
      </c>
      <c r="CJ1107" s="81">
        <v>1</v>
      </c>
      <c r="CK1107" s="28">
        <v>2.1276595744680851E-2</v>
      </c>
      <c r="CL1107" s="81">
        <v>0</v>
      </c>
      <c r="CM1107" s="28">
        <v>0</v>
      </c>
      <c r="CN1107" s="24">
        <v>24.461914893617021</v>
      </c>
      <c r="CO1107" s="24">
        <v>31.468</v>
      </c>
      <c r="CP1107" s="24">
        <v>33.657999999999994</v>
      </c>
      <c r="CQ1107" s="9"/>
    </row>
    <row r="1108" spans="1:95" x14ac:dyDescent="0.35">
      <c r="A1108" s="172">
        <v>2</v>
      </c>
      <c r="B1108" s="229">
        <v>0.375</v>
      </c>
      <c r="C1108" s="78">
        <v>24</v>
      </c>
      <c r="D1108" s="193">
        <v>0</v>
      </c>
      <c r="E1108" s="101">
        <v>1</v>
      </c>
      <c r="F1108" s="101">
        <v>5</v>
      </c>
      <c r="G1108" s="101">
        <v>3</v>
      </c>
      <c r="H1108" s="101">
        <v>7</v>
      </c>
      <c r="I1108" s="101">
        <v>7</v>
      </c>
      <c r="J1108" s="101">
        <v>1</v>
      </c>
      <c r="K1108" s="101">
        <v>0</v>
      </c>
      <c r="L1108" s="101">
        <v>0</v>
      </c>
      <c r="M1108" s="101">
        <v>0</v>
      </c>
      <c r="N1108" s="101">
        <v>0</v>
      </c>
      <c r="O1108" s="101">
        <v>0</v>
      </c>
      <c r="P1108" s="101">
        <v>0</v>
      </c>
      <c r="Q1108" s="101">
        <v>0</v>
      </c>
      <c r="R1108" s="101">
        <v>0</v>
      </c>
      <c r="S1108" s="101">
        <v>0</v>
      </c>
      <c r="T1108" s="101">
        <v>0</v>
      </c>
      <c r="U1108" s="101">
        <v>0</v>
      </c>
      <c r="V1108" s="101">
        <v>0</v>
      </c>
      <c r="W1108" s="239">
        <v>0</v>
      </c>
      <c r="X1108" s="81">
        <v>8</v>
      </c>
      <c r="Y1108" s="28">
        <v>0.33333333333333331</v>
      </c>
      <c r="Z1108" s="81">
        <v>1</v>
      </c>
      <c r="AA1108" s="28">
        <v>4.1666666666666664E-2</v>
      </c>
      <c r="AB1108" s="81">
        <v>0</v>
      </c>
      <c r="AC1108" s="28">
        <v>0</v>
      </c>
      <c r="AD1108" s="24">
        <v>26.048749999999998</v>
      </c>
      <c r="AE1108" s="24">
        <v>32.167499999999997</v>
      </c>
      <c r="AF1108" s="24">
        <v>37.357500000000002</v>
      </c>
      <c r="AG1108" s="9"/>
      <c r="AH1108" s="78">
        <v>23</v>
      </c>
      <c r="AI1108" s="193">
        <v>5</v>
      </c>
      <c r="AJ1108" s="101">
        <v>4</v>
      </c>
      <c r="AK1108" s="101">
        <v>4</v>
      </c>
      <c r="AL1108" s="101">
        <v>4</v>
      </c>
      <c r="AM1108" s="101">
        <v>4</v>
      </c>
      <c r="AN1108" s="101">
        <v>2</v>
      </c>
      <c r="AO1108" s="101">
        <v>0</v>
      </c>
      <c r="AP1108" s="101">
        <v>0</v>
      </c>
      <c r="AQ1108" s="101">
        <v>0</v>
      </c>
      <c r="AR1108" s="101">
        <v>0</v>
      </c>
      <c r="AS1108" s="101">
        <v>0</v>
      </c>
      <c r="AT1108" s="101">
        <v>0</v>
      </c>
      <c r="AU1108" s="101">
        <v>0</v>
      </c>
      <c r="AV1108" s="101">
        <v>0</v>
      </c>
      <c r="AW1108" s="101">
        <v>0</v>
      </c>
      <c r="AX1108" s="101">
        <v>0</v>
      </c>
      <c r="AY1108" s="101">
        <v>0</v>
      </c>
      <c r="AZ1108" s="101">
        <v>0</v>
      </c>
      <c r="BA1108" s="101">
        <v>0</v>
      </c>
      <c r="BB1108" s="239">
        <v>0</v>
      </c>
      <c r="BC1108" s="81">
        <v>2</v>
      </c>
      <c r="BD1108" s="28">
        <v>8.6956521739130432E-2</v>
      </c>
      <c r="BE1108" s="81">
        <v>0</v>
      </c>
      <c r="BF1108" s="28">
        <v>0</v>
      </c>
      <c r="BG1108" s="81">
        <v>0</v>
      </c>
      <c r="BH1108" s="28">
        <v>0</v>
      </c>
      <c r="BI1108" s="24">
        <v>18.310434782608695</v>
      </c>
      <c r="BJ1108" s="24">
        <v>28.191999999999997</v>
      </c>
      <c r="BK1108" s="24">
        <v>31.893999999999995</v>
      </c>
      <c r="BL1108" s="9"/>
      <c r="BM1108" s="78">
        <v>47</v>
      </c>
      <c r="BN1108" s="182">
        <v>5</v>
      </c>
      <c r="BO1108" s="8">
        <v>5</v>
      </c>
      <c r="BP1108" s="8">
        <v>9</v>
      </c>
      <c r="BQ1108" s="8">
        <v>7</v>
      </c>
      <c r="BR1108" s="8">
        <v>11</v>
      </c>
      <c r="BS1108" s="8">
        <v>9</v>
      </c>
      <c r="BT1108" s="8">
        <v>1</v>
      </c>
      <c r="BU1108" s="8">
        <v>0</v>
      </c>
      <c r="BV1108" s="8">
        <v>0</v>
      </c>
      <c r="BW1108" s="8">
        <v>0</v>
      </c>
      <c r="BX1108" s="8">
        <v>0</v>
      </c>
      <c r="BY1108" s="8">
        <v>0</v>
      </c>
      <c r="BZ1108" s="8">
        <v>0</v>
      </c>
      <c r="CA1108" s="8">
        <v>0</v>
      </c>
      <c r="CB1108" s="8">
        <v>0</v>
      </c>
      <c r="CC1108" s="8">
        <v>0</v>
      </c>
      <c r="CD1108" s="8">
        <v>0</v>
      </c>
      <c r="CE1108" s="8">
        <v>0</v>
      </c>
      <c r="CF1108" s="8">
        <v>0</v>
      </c>
      <c r="CG1108" s="145">
        <v>0</v>
      </c>
      <c r="CH1108" s="81">
        <v>10</v>
      </c>
      <c r="CI1108" s="28">
        <v>0.21276595744680851</v>
      </c>
      <c r="CJ1108" s="81">
        <v>1</v>
      </c>
      <c r="CK1108" s="28">
        <v>2.1276595744680851E-2</v>
      </c>
      <c r="CL1108" s="81">
        <v>0</v>
      </c>
      <c r="CM1108" s="28">
        <v>0</v>
      </c>
      <c r="CN1108" s="24">
        <v>22.261914893617025</v>
      </c>
      <c r="CO1108" s="24">
        <v>31.148</v>
      </c>
      <c r="CP1108" s="24">
        <v>32.591999999999999</v>
      </c>
      <c r="CQ1108" s="9"/>
    </row>
    <row r="1109" spans="1:95" x14ac:dyDescent="0.35">
      <c r="A1109" s="172">
        <v>2</v>
      </c>
      <c r="B1109" s="229">
        <v>0.41666700000000001</v>
      </c>
      <c r="C1109" s="78">
        <v>22</v>
      </c>
      <c r="D1109" s="193">
        <v>1</v>
      </c>
      <c r="E1109" s="101">
        <v>2</v>
      </c>
      <c r="F1109" s="101">
        <v>5</v>
      </c>
      <c r="G1109" s="101">
        <v>3</v>
      </c>
      <c r="H1109" s="101">
        <v>7</v>
      </c>
      <c r="I1109" s="101">
        <v>3</v>
      </c>
      <c r="J1109" s="101">
        <v>1</v>
      </c>
      <c r="K1109" s="101">
        <v>0</v>
      </c>
      <c r="L1109" s="101">
        <v>0</v>
      </c>
      <c r="M1109" s="101">
        <v>0</v>
      </c>
      <c r="N1109" s="101">
        <v>0</v>
      </c>
      <c r="O1109" s="101">
        <v>0</v>
      </c>
      <c r="P1109" s="101">
        <v>0</v>
      </c>
      <c r="Q1109" s="101">
        <v>0</v>
      </c>
      <c r="R1109" s="101">
        <v>0</v>
      </c>
      <c r="S1109" s="101">
        <v>0</v>
      </c>
      <c r="T1109" s="101">
        <v>0</v>
      </c>
      <c r="U1109" s="101">
        <v>0</v>
      </c>
      <c r="V1109" s="101">
        <v>0</v>
      </c>
      <c r="W1109" s="239">
        <v>0</v>
      </c>
      <c r="X1109" s="81">
        <v>4</v>
      </c>
      <c r="Y1109" s="28">
        <v>0.18181818181818182</v>
      </c>
      <c r="Z1109" s="81">
        <v>1</v>
      </c>
      <c r="AA1109" s="28">
        <v>4.5454545454545456E-2</v>
      </c>
      <c r="AB1109" s="81">
        <v>0</v>
      </c>
      <c r="AC1109" s="28">
        <v>0</v>
      </c>
      <c r="AD1109" s="24">
        <v>23.740454545454543</v>
      </c>
      <c r="AE1109" s="24">
        <v>31.5365</v>
      </c>
      <c r="AF1109" s="24">
        <v>36.680499999999988</v>
      </c>
      <c r="AG1109" s="9"/>
      <c r="AH1109" s="78">
        <v>24</v>
      </c>
      <c r="AI1109" s="193">
        <v>5</v>
      </c>
      <c r="AJ1109" s="101">
        <v>4</v>
      </c>
      <c r="AK1109" s="101">
        <v>1</v>
      </c>
      <c r="AL1109" s="101">
        <v>5</v>
      </c>
      <c r="AM1109" s="101">
        <v>5</v>
      </c>
      <c r="AN1109" s="101">
        <v>3</v>
      </c>
      <c r="AO1109" s="101">
        <v>1</v>
      </c>
      <c r="AP1109" s="101">
        <v>0</v>
      </c>
      <c r="AQ1109" s="101">
        <v>0</v>
      </c>
      <c r="AR1109" s="101">
        <v>0</v>
      </c>
      <c r="AS1109" s="101">
        <v>0</v>
      </c>
      <c r="AT1109" s="101">
        <v>0</v>
      </c>
      <c r="AU1109" s="101">
        <v>0</v>
      </c>
      <c r="AV1109" s="101">
        <v>0</v>
      </c>
      <c r="AW1109" s="101">
        <v>0</v>
      </c>
      <c r="AX1109" s="101">
        <v>0</v>
      </c>
      <c r="AY1109" s="101">
        <v>0</v>
      </c>
      <c r="AZ1109" s="101">
        <v>0</v>
      </c>
      <c r="BA1109" s="101">
        <v>0</v>
      </c>
      <c r="BB1109" s="239">
        <v>0</v>
      </c>
      <c r="BC1109" s="81">
        <v>4</v>
      </c>
      <c r="BD1109" s="28">
        <v>0.16666666666666666</v>
      </c>
      <c r="BE1109" s="81">
        <v>1</v>
      </c>
      <c r="BF1109" s="28">
        <v>4.1666666666666664E-2</v>
      </c>
      <c r="BG1109" s="81">
        <v>0</v>
      </c>
      <c r="BH1109" s="28">
        <v>0</v>
      </c>
      <c r="BI1109" s="24">
        <v>20.625416666666663</v>
      </c>
      <c r="BJ1109" s="24">
        <v>31.0275</v>
      </c>
      <c r="BK1109" s="24">
        <v>37.072499999999998</v>
      </c>
      <c r="BL1109" s="9"/>
      <c r="BM1109" s="78">
        <v>46</v>
      </c>
      <c r="BN1109" s="182">
        <v>6</v>
      </c>
      <c r="BO1109" s="8">
        <v>6</v>
      </c>
      <c r="BP1109" s="8">
        <v>6</v>
      </c>
      <c r="BQ1109" s="8">
        <v>8</v>
      </c>
      <c r="BR1109" s="8">
        <v>12</v>
      </c>
      <c r="BS1109" s="8">
        <v>6</v>
      </c>
      <c r="BT1109" s="8">
        <v>2</v>
      </c>
      <c r="BU1109" s="8">
        <v>0</v>
      </c>
      <c r="BV1109" s="8">
        <v>0</v>
      </c>
      <c r="BW1109" s="8">
        <v>0</v>
      </c>
      <c r="BX1109" s="8">
        <v>0</v>
      </c>
      <c r="BY1109" s="8">
        <v>0</v>
      </c>
      <c r="BZ1109" s="8">
        <v>0</v>
      </c>
      <c r="CA1109" s="8">
        <v>0</v>
      </c>
      <c r="CB1109" s="8">
        <v>0</v>
      </c>
      <c r="CC1109" s="8">
        <v>0</v>
      </c>
      <c r="CD1109" s="8">
        <v>0</v>
      </c>
      <c r="CE1109" s="8">
        <v>0</v>
      </c>
      <c r="CF1109" s="8">
        <v>0</v>
      </c>
      <c r="CG1109" s="145">
        <v>0</v>
      </c>
      <c r="CH1109" s="81">
        <v>8</v>
      </c>
      <c r="CI1109" s="28">
        <v>0.17391304347826086</v>
      </c>
      <c r="CJ1109" s="81">
        <v>2</v>
      </c>
      <c r="CK1109" s="28">
        <v>4.3478260869565216E-2</v>
      </c>
      <c r="CL1109" s="81">
        <v>0</v>
      </c>
      <c r="CM1109" s="28">
        <v>0</v>
      </c>
      <c r="CN1109" s="24">
        <v>22.115217391304348</v>
      </c>
      <c r="CO1109" s="24">
        <v>30.519500000000001</v>
      </c>
      <c r="CP1109" s="24">
        <v>36.307999999999993</v>
      </c>
      <c r="CQ1109" s="9"/>
    </row>
    <row r="1110" spans="1:95" x14ac:dyDescent="0.35">
      <c r="A1110" s="172">
        <v>2</v>
      </c>
      <c r="B1110" s="229">
        <v>0.45833299999999999</v>
      </c>
      <c r="C1110" s="78">
        <v>30</v>
      </c>
      <c r="D1110" s="193">
        <v>0</v>
      </c>
      <c r="E1110" s="101">
        <v>6</v>
      </c>
      <c r="F1110" s="101">
        <v>8</v>
      </c>
      <c r="G1110" s="101">
        <v>7</v>
      </c>
      <c r="H1110" s="101">
        <v>6</v>
      </c>
      <c r="I1110" s="101">
        <v>3</v>
      </c>
      <c r="J1110" s="101">
        <v>0</v>
      </c>
      <c r="K1110" s="101">
        <v>0</v>
      </c>
      <c r="L1110" s="101">
        <v>0</v>
      </c>
      <c r="M1110" s="101">
        <v>0</v>
      </c>
      <c r="N1110" s="101">
        <v>0</v>
      </c>
      <c r="O1110" s="101">
        <v>0</v>
      </c>
      <c r="P1110" s="101">
        <v>0</v>
      </c>
      <c r="Q1110" s="101">
        <v>0</v>
      </c>
      <c r="R1110" s="101">
        <v>0</v>
      </c>
      <c r="S1110" s="101">
        <v>0</v>
      </c>
      <c r="T1110" s="101">
        <v>0</v>
      </c>
      <c r="U1110" s="101">
        <v>0</v>
      </c>
      <c r="V1110" s="101">
        <v>0</v>
      </c>
      <c r="W1110" s="239">
        <v>0</v>
      </c>
      <c r="X1110" s="81">
        <v>3</v>
      </c>
      <c r="Y1110" s="28">
        <v>0.1</v>
      </c>
      <c r="Z1110" s="81">
        <v>0</v>
      </c>
      <c r="AA1110" s="28">
        <v>0</v>
      </c>
      <c r="AB1110" s="81">
        <v>0</v>
      </c>
      <c r="AC1110" s="28">
        <v>0</v>
      </c>
      <c r="AD1110" s="24">
        <v>21.096666666666668</v>
      </c>
      <c r="AE1110" s="24">
        <v>29.463999999999999</v>
      </c>
      <c r="AF1110" s="24">
        <v>31.622</v>
      </c>
      <c r="AG1110" s="9"/>
      <c r="AH1110" s="78">
        <v>31</v>
      </c>
      <c r="AI1110" s="193">
        <v>2</v>
      </c>
      <c r="AJ1110" s="101">
        <v>5</v>
      </c>
      <c r="AK1110" s="101">
        <v>4</v>
      </c>
      <c r="AL1110" s="101">
        <v>5</v>
      </c>
      <c r="AM1110" s="101">
        <v>9</v>
      </c>
      <c r="AN1110" s="101">
        <v>5</v>
      </c>
      <c r="AO1110" s="101">
        <v>1</v>
      </c>
      <c r="AP1110" s="101">
        <v>0</v>
      </c>
      <c r="AQ1110" s="101">
        <v>0</v>
      </c>
      <c r="AR1110" s="101">
        <v>0</v>
      </c>
      <c r="AS1110" s="101">
        <v>0</v>
      </c>
      <c r="AT1110" s="101">
        <v>0</v>
      </c>
      <c r="AU1110" s="101">
        <v>0</v>
      </c>
      <c r="AV1110" s="101">
        <v>0</v>
      </c>
      <c r="AW1110" s="101">
        <v>0</v>
      </c>
      <c r="AX1110" s="101">
        <v>0</v>
      </c>
      <c r="AY1110" s="101">
        <v>0</v>
      </c>
      <c r="AZ1110" s="101">
        <v>0</v>
      </c>
      <c r="BA1110" s="101">
        <v>0</v>
      </c>
      <c r="BB1110" s="239">
        <v>0</v>
      </c>
      <c r="BC1110" s="81">
        <v>6</v>
      </c>
      <c r="BD1110" s="28">
        <v>0.19354838709677419</v>
      </c>
      <c r="BE1110" s="81">
        <v>1</v>
      </c>
      <c r="BF1110" s="28">
        <v>3.2258064516129031E-2</v>
      </c>
      <c r="BG1110" s="81">
        <v>0</v>
      </c>
      <c r="BH1110" s="28">
        <v>0</v>
      </c>
      <c r="BI1110" s="24">
        <v>22.581935483870964</v>
      </c>
      <c r="BJ1110" s="24">
        <v>32.78</v>
      </c>
      <c r="BK1110" s="24">
        <v>35.095999999999997</v>
      </c>
      <c r="BL1110" s="9"/>
      <c r="BM1110" s="78">
        <v>61</v>
      </c>
      <c r="BN1110" s="182">
        <v>2</v>
      </c>
      <c r="BO1110" s="8">
        <v>11</v>
      </c>
      <c r="BP1110" s="8">
        <v>12</v>
      </c>
      <c r="BQ1110" s="8">
        <v>12</v>
      </c>
      <c r="BR1110" s="8">
        <v>15</v>
      </c>
      <c r="BS1110" s="8">
        <v>8</v>
      </c>
      <c r="BT1110" s="8">
        <v>1</v>
      </c>
      <c r="BU1110" s="8">
        <v>0</v>
      </c>
      <c r="BV1110" s="8">
        <v>0</v>
      </c>
      <c r="BW1110" s="8">
        <v>0</v>
      </c>
      <c r="BX1110" s="8">
        <v>0</v>
      </c>
      <c r="BY1110" s="8">
        <v>0</v>
      </c>
      <c r="BZ1110" s="8">
        <v>0</v>
      </c>
      <c r="CA1110" s="8">
        <v>0</v>
      </c>
      <c r="CB1110" s="8">
        <v>0</v>
      </c>
      <c r="CC1110" s="8">
        <v>0</v>
      </c>
      <c r="CD1110" s="8">
        <v>0</v>
      </c>
      <c r="CE1110" s="8">
        <v>0</v>
      </c>
      <c r="CF1110" s="8">
        <v>0</v>
      </c>
      <c r="CG1110" s="145">
        <v>0</v>
      </c>
      <c r="CH1110" s="81">
        <v>9</v>
      </c>
      <c r="CI1110" s="28">
        <v>0.14754098360655737</v>
      </c>
      <c r="CJ1110" s="81">
        <v>1</v>
      </c>
      <c r="CK1110" s="28">
        <v>1.6393442622950821E-2</v>
      </c>
      <c r="CL1110" s="81">
        <v>0</v>
      </c>
      <c r="CM1110" s="28">
        <v>0</v>
      </c>
      <c r="CN1110" s="24">
        <v>21.85147540983607</v>
      </c>
      <c r="CO1110" s="24">
        <v>29.982999999999997</v>
      </c>
      <c r="CP1110" s="24">
        <v>33.039000000000001</v>
      </c>
      <c r="CQ1110" s="9"/>
    </row>
    <row r="1111" spans="1:95" x14ac:dyDescent="0.35">
      <c r="A1111" s="172">
        <v>2</v>
      </c>
      <c r="B1111" s="229">
        <v>0.5</v>
      </c>
      <c r="C1111" s="78">
        <v>36</v>
      </c>
      <c r="D1111" s="193">
        <v>0</v>
      </c>
      <c r="E1111" s="101">
        <v>5</v>
      </c>
      <c r="F1111" s="101">
        <v>7</v>
      </c>
      <c r="G1111" s="101">
        <v>7</v>
      </c>
      <c r="H1111" s="101">
        <v>9</v>
      </c>
      <c r="I1111" s="101">
        <v>8</v>
      </c>
      <c r="J1111" s="101">
        <v>0</v>
      </c>
      <c r="K1111" s="101">
        <v>0</v>
      </c>
      <c r="L1111" s="101">
        <v>0</v>
      </c>
      <c r="M1111" s="101">
        <v>0</v>
      </c>
      <c r="N1111" s="101">
        <v>0</v>
      </c>
      <c r="O1111" s="101">
        <v>0</v>
      </c>
      <c r="P1111" s="101">
        <v>0</v>
      </c>
      <c r="Q1111" s="101">
        <v>0</v>
      </c>
      <c r="R1111" s="101">
        <v>0</v>
      </c>
      <c r="S1111" s="101">
        <v>0</v>
      </c>
      <c r="T1111" s="101">
        <v>0</v>
      </c>
      <c r="U1111" s="101">
        <v>0</v>
      </c>
      <c r="V1111" s="101">
        <v>0</v>
      </c>
      <c r="W1111" s="239">
        <v>0</v>
      </c>
      <c r="X1111" s="81">
        <v>8</v>
      </c>
      <c r="Y1111" s="28">
        <v>0.22222222222222221</v>
      </c>
      <c r="Z1111" s="81">
        <v>0</v>
      </c>
      <c r="AA1111" s="28">
        <v>0</v>
      </c>
      <c r="AB1111" s="81">
        <v>0</v>
      </c>
      <c r="AC1111" s="28">
        <v>0</v>
      </c>
      <c r="AD1111" s="24">
        <v>23.939166666666669</v>
      </c>
      <c r="AE1111" s="24">
        <v>30.744</v>
      </c>
      <c r="AF1111" s="24">
        <v>32.275500000000001</v>
      </c>
      <c r="AG1111" s="9"/>
      <c r="AH1111" s="78">
        <v>33</v>
      </c>
      <c r="AI1111" s="193">
        <v>3</v>
      </c>
      <c r="AJ1111" s="101">
        <v>9</v>
      </c>
      <c r="AK1111" s="101">
        <v>2</v>
      </c>
      <c r="AL1111" s="101">
        <v>5</v>
      </c>
      <c r="AM1111" s="101">
        <v>9</v>
      </c>
      <c r="AN1111" s="101">
        <v>5</v>
      </c>
      <c r="AO1111" s="101">
        <v>0</v>
      </c>
      <c r="AP1111" s="101">
        <v>0</v>
      </c>
      <c r="AQ1111" s="101">
        <v>0</v>
      </c>
      <c r="AR1111" s="101">
        <v>0</v>
      </c>
      <c r="AS1111" s="101">
        <v>0</v>
      </c>
      <c r="AT1111" s="101">
        <v>0</v>
      </c>
      <c r="AU1111" s="101">
        <v>0</v>
      </c>
      <c r="AV1111" s="101">
        <v>0</v>
      </c>
      <c r="AW1111" s="101">
        <v>0</v>
      </c>
      <c r="AX1111" s="101">
        <v>0</v>
      </c>
      <c r="AY1111" s="101">
        <v>0</v>
      </c>
      <c r="AZ1111" s="101">
        <v>0</v>
      </c>
      <c r="BA1111" s="101">
        <v>0</v>
      </c>
      <c r="BB1111" s="239">
        <v>0</v>
      </c>
      <c r="BC1111" s="81">
        <v>5</v>
      </c>
      <c r="BD1111" s="28">
        <v>0.15151515151515152</v>
      </c>
      <c r="BE1111" s="81">
        <v>0</v>
      </c>
      <c r="BF1111" s="28">
        <v>0</v>
      </c>
      <c r="BG1111" s="81">
        <v>0</v>
      </c>
      <c r="BH1111" s="28">
        <v>0</v>
      </c>
      <c r="BI1111" s="24">
        <v>21.244242424242426</v>
      </c>
      <c r="BJ1111" s="24">
        <v>32.280999999999999</v>
      </c>
      <c r="BK1111" s="24">
        <v>34.548999999999999</v>
      </c>
      <c r="BL1111" s="9"/>
      <c r="BM1111" s="78">
        <v>69</v>
      </c>
      <c r="BN1111" s="182">
        <v>3</v>
      </c>
      <c r="BO1111" s="8">
        <v>14</v>
      </c>
      <c r="BP1111" s="8">
        <v>9</v>
      </c>
      <c r="BQ1111" s="8">
        <v>12</v>
      </c>
      <c r="BR1111" s="8">
        <v>18</v>
      </c>
      <c r="BS1111" s="8">
        <v>13</v>
      </c>
      <c r="BT1111" s="8">
        <v>0</v>
      </c>
      <c r="BU1111" s="8">
        <v>0</v>
      </c>
      <c r="BV1111" s="8">
        <v>0</v>
      </c>
      <c r="BW1111" s="8">
        <v>0</v>
      </c>
      <c r="BX1111" s="8">
        <v>0</v>
      </c>
      <c r="BY1111" s="8">
        <v>0</v>
      </c>
      <c r="BZ1111" s="8">
        <v>0</v>
      </c>
      <c r="CA1111" s="8">
        <v>0</v>
      </c>
      <c r="CB1111" s="8">
        <v>0</v>
      </c>
      <c r="CC1111" s="8">
        <v>0</v>
      </c>
      <c r="CD1111" s="8">
        <v>0</v>
      </c>
      <c r="CE1111" s="8">
        <v>0</v>
      </c>
      <c r="CF1111" s="8">
        <v>0</v>
      </c>
      <c r="CG1111" s="145">
        <v>0</v>
      </c>
      <c r="CH1111" s="81">
        <v>13</v>
      </c>
      <c r="CI1111" s="28">
        <v>0.18840579710144928</v>
      </c>
      <c r="CJ1111" s="81">
        <v>0</v>
      </c>
      <c r="CK1111" s="28">
        <v>0</v>
      </c>
      <c r="CL1111" s="81">
        <v>0</v>
      </c>
      <c r="CM1111" s="28">
        <v>0</v>
      </c>
      <c r="CN1111" s="24">
        <v>22.650289855072462</v>
      </c>
      <c r="CO1111" s="24">
        <v>30.78</v>
      </c>
      <c r="CP1111" s="24">
        <v>33.71</v>
      </c>
      <c r="CQ1111" s="9"/>
    </row>
    <row r="1112" spans="1:95" x14ac:dyDescent="0.35">
      <c r="A1112" s="172">
        <v>2</v>
      </c>
      <c r="B1112" s="229">
        <v>0.54166700000000001</v>
      </c>
      <c r="C1112" s="78">
        <v>28</v>
      </c>
      <c r="D1112" s="193">
        <v>1</v>
      </c>
      <c r="E1112" s="101">
        <v>2</v>
      </c>
      <c r="F1112" s="101">
        <v>15</v>
      </c>
      <c r="G1112" s="101">
        <v>2</v>
      </c>
      <c r="H1112" s="101">
        <v>3</v>
      </c>
      <c r="I1112" s="101">
        <v>4</v>
      </c>
      <c r="J1112" s="101">
        <v>1</v>
      </c>
      <c r="K1112" s="101">
        <v>0</v>
      </c>
      <c r="L1112" s="101">
        <v>0</v>
      </c>
      <c r="M1112" s="101">
        <v>0</v>
      </c>
      <c r="N1112" s="101">
        <v>0</v>
      </c>
      <c r="O1112" s="101">
        <v>0</v>
      </c>
      <c r="P1112" s="101">
        <v>0</v>
      </c>
      <c r="Q1112" s="101">
        <v>0</v>
      </c>
      <c r="R1112" s="101">
        <v>0</v>
      </c>
      <c r="S1112" s="101">
        <v>0</v>
      </c>
      <c r="T1112" s="101">
        <v>0</v>
      </c>
      <c r="U1112" s="101">
        <v>0</v>
      </c>
      <c r="V1112" s="101">
        <v>0</v>
      </c>
      <c r="W1112" s="239">
        <v>0</v>
      </c>
      <c r="X1112" s="81">
        <v>5</v>
      </c>
      <c r="Y1112" s="28">
        <v>0.17857142857142858</v>
      </c>
      <c r="Z1112" s="81">
        <v>1</v>
      </c>
      <c r="AA1112" s="28">
        <v>3.5714285714285712E-2</v>
      </c>
      <c r="AB1112" s="81">
        <v>0</v>
      </c>
      <c r="AC1112" s="28">
        <v>0</v>
      </c>
      <c r="AD1112" s="24">
        <v>20.871785714285718</v>
      </c>
      <c r="AE1112" s="24">
        <v>31.422000000000001</v>
      </c>
      <c r="AF1112" s="24">
        <v>33.963999999999984</v>
      </c>
      <c r="AG1112" s="9"/>
      <c r="AH1112" s="78">
        <v>22</v>
      </c>
      <c r="AI1112" s="193">
        <v>4</v>
      </c>
      <c r="AJ1112" s="101">
        <v>7</v>
      </c>
      <c r="AK1112" s="101">
        <v>0</v>
      </c>
      <c r="AL1112" s="101">
        <v>4</v>
      </c>
      <c r="AM1112" s="101">
        <v>3</v>
      </c>
      <c r="AN1112" s="101">
        <v>3</v>
      </c>
      <c r="AO1112" s="101">
        <v>1</v>
      </c>
      <c r="AP1112" s="101">
        <v>0</v>
      </c>
      <c r="AQ1112" s="101">
        <v>0</v>
      </c>
      <c r="AR1112" s="101">
        <v>0</v>
      </c>
      <c r="AS1112" s="101">
        <v>0</v>
      </c>
      <c r="AT1112" s="101">
        <v>0</v>
      </c>
      <c r="AU1112" s="101">
        <v>0</v>
      </c>
      <c r="AV1112" s="101">
        <v>0</v>
      </c>
      <c r="AW1112" s="101">
        <v>0</v>
      </c>
      <c r="AX1112" s="101">
        <v>0</v>
      </c>
      <c r="AY1112" s="101">
        <v>0</v>
      </c>
      <c r="AZ1112" s="101">
        <v>0</v>
      </c>
      <c r="BA1112" s="101">
        <v>0</v>
      </c>
      <c r="BB1112" s="239">
        <v>0</v>
      </c>
      <c r="BC1112" s="81">
        <v>4</v>
      </c>
      <c r="BD1112" s="28">
        <v>0.18181818181818182</v>
      </c>
      <c r="BE1112" s="81">
        <v>1</v>
      </c>
      <c r="BF1112" s="28">
        <v>4.5454545454545456E-2</v>
      </c>
      <c r="BG1112" s="81">
        <v>0</v>
      </c>
      <c r="BH1112" s="28">
        <v>0</v>
      </c>
      <c r="BI1112" s="24">
        <v>19.089090909090906</v>
      </c>
      <c r="BJ1112" s="24">
        <v>31.154500000000002</v>
      </c>
      <c r="BK1112" s="24">
        <v>36.316999999999986</v>
      </c>
      <c r="BL1112" s="9"/>
      <c r="BM1112" s="78">
        <v>50</v>
      </c>
      <c r="BN1112" s="182">
        <v>5</v>
      </c>
      <c r="BO1112" s="8">
        <v>9</v>
      </c>
      <c r="BP1112" s="8">
        <v>15</v>
      </c>
      <c r="BQ1112" s="8">
        <v>6</v>
      </c>
      <c r="BR1112" s="8">
        <v>6</v>
      </c>
      <c r="BS1112" s="8">
        <v>7</v>
      </c>
      <c r="BT1112" s="8">
        <v>2</v>
      </c>
      <c r="BU1112" s="8">
        <v>0</v>
      </c>
      <c r="BV1112" s="8">
        <v>0</v>
      </c>
      <c r="BW1112" s="8">
        <v>0</v>
      </c>
      <c r="BX1112" s="8">
        <v>0</v>
      </c>
      <c r="BY1112" s="8">
        <v>0</v>
      </c>
      <c r="BZ1112" s="8">
        <v>0</v>
      </c>
      <c r="CA1112" s="8">
        <v>0</v>
      </c>
      <c r="CB1112" s="8">
        <v>0</v>
      </c>
      <c r="CC1112" s="8">
        <v>0</v>
      </c>
      <c r="CD1112" s="8">
        <v>0</v>
      </c>
      <c r="CE1112" s="8">
        <v>0</v>
      </c>
      <c r="CF1112" s="8">
        <v>0</v>
      </c>
      <c r="CG1112" s="145">
        <v>0</v>
      </c>
      <c r="CH1112" s="81">
        <v>9</v>
      </c>
      <c r="CI1112" s="28">
        <v>0.18</v>
      </c>
      <c r="CJ1112" s="81">
        <v>2</v>
      </c>
      <c r="CK1112" s="28">
        <v>0.04</v>
      </c>
      <c r="CL1112" s="81">
        <v>0</v>
      </c>
      <c r="CM1112" s="28">
        <v>0</v>
      </c>
      <c r="CN1112" s="24">
        <v>20.087400000000002</v>
      </c>
      <c r="CO1112" s="24">
        <v>31.277999999999999</v>
      </c>
      <c r="CP1112" s="24">
        <v>33.855999999999987</v>
      </c>
      <c r="CQ1112" s="9"/>
    </row>
    <row r="1113" spans="1:95" x14ac:dyDescent="0.35">
      <c r="A1113" s="172">
        <v>2</v>
      </c>
      <c r="B1113" s="229">
        <v>0.58333299999999999</v>
      </c>
      <c r="C1113" s="78">
        <v>37</v>
      </c>
      <c r="D1113" s="193">
        <v>0</v>
      </c>
      <c r="E1113" s="101">
        <v>1</v>
      </c>
      <c r="F1113" s="101">
        <v>14</v>
      </c>
      <c r="G1113" s="101">
        <v>10</v>
      </c>
      <c r="H1113" s="101">
        <v>3</v>
      </c>
      <c r="I1113" s="101">
        <v>6</v>
      </c>
      <c r="J1113" s="101">
        <v>1</v>
      </c>
      <c r="K1113" s="101">
        <v>2</v>
      </c>
      <c r="L1113" s="101">
        <v>0</v>
      </c>
      <c r="M1113" s="101">
        <v>0</v>
      </c>
      <c r="N1113" s="101">
        <v>0</v>
      </c>
      <c r="O1113" s="101">
        <v>0</v>
      </c>
      <c r="P1113" s="101">
        <v>0</v>
      </c>
      <c r="Q1113" s="101">
        <v>0</v>
      </c>
      <c r="R1113" s="101">
        <v>0</v>
      </c>
      <c r="S1113" s="101">
        <v>0</v>
      </c>
      <c r="T1113" s="101">
        <v>0</v>
      </c>
      <c r="U1113" s="101">
        <v>0</v>
      </c>
      <c r="V1113" s="101">
        <v>0</v>
      </c>
      <c r="W1113" s="239">
        <v>0</v>
      </c>
      <c r="X1113" s="81">
        <v>9</v>
      </c>
      <c r="Y1113" s="28">
        <v>0.24324324324324326</v>
      </c>
      <c r="Z1113" s="81">
        <v>3</v>
      </c>
      <c r="AA1113" s="28">
        <v>8.1081081081081086E-2</v>
      </c>
      <c r="AB1113" s="81">
        <v>0</v>
      </c>
      <c r="AC1113" s="28">
        <v>0</v>
      </c>
      <c r="AD1113" s="24">
        <v>23.767297297297301</v>
      </c>
      <c r="AE1113" s="24">
        <v>31.546999999999997</v>
      </c>
      <c r="AF1113" s="24">
        <v>40.157000000000004</v>
      </c>
      <c r="AG1113" s="9"/>
      <c r="AH1113" s="78">
        <v>31</v>
      </c>
      <c r="AI1113" s="193">
        <v>4</v>
      </c>
      <c r="AJ1113" s="101">
        <v>5</v>
      </c>
      <c r="AK1113" s="101">
        <v>3</v>
      </c>
      <c r="AL1113" s="101">
        <v>8</v>
      </c>
      <c r="AM1113" s="101">
        <v>7</v>
      </c>
      <c r="AN1113" s="101">
        <v>3</v>
      </c>
      <c r="AO1113" s="101">
        <v>1</v>
      </c>
      <c r="AP1113" s="101">
        <v>0</v>
      </c>
      <c r="AQ1113" s="101">
        <v>0</v>
      </c>
      <c r="AR1113" s="101">
        <v>0</v>
      </c>
      <c r="AS1113" s="101">
        <v>0</v>
      </c>
      <c r="AT1113" s="101">
        <v>0</v>
      </c>
      <c r="AU1113" s="101">
        <v>0</v>
      </c>
      <c r="AV1113" s="101">
        <v>0</v>
      </c>
      <c r="AW1113" s="101">
        <v>0</v>
      </c>
      <c r="AX1113" s="101">
        <v>0</v>
      </c>
      <c r="AY1113" s="101">
        <v>0</v>
      </c>
      <c r="AZ1113" s="101">
        <v>0</v>
      </c>
      <c r="BA1113" s="101">
        <v>0</v>
      </c>
      <c r="BB1113" s="239">
        <v>0</v>
      </c>
      <c r="BC1113" s="81">
        <v>4</v>
      </c>
      <c r="BD1113" s="28">
        <v>0.12903225806451613</v>
      </c>
      <c r="BE1113" s="81">
        <v>1</v>
      </c>
      <c r="BF1113" s="28">
        <v>3.2258064516129031E-2</v>
      </c>
      <c r="BG1113" s="81">
        <v>0</v>
      </c>
      <c r="BH1113" s="28">
        <v>0</v>
      </c>
      <c r="BI1113" s="24">
        <v>20.855483870967738</v>
      </c>
      <c r="BJ1113" s="24">
        <v>29.8</v>
      </c>
      <c r="BK1113" s="24">
        <v>35.351999999999997</v>
      </c>
      <c r="BL1113" s="9"/>
      <c r="BM1113" s="78">
        <v>68</v>
      </c>
      <c r="BN1113" s="182">
        <v>4</v>
      </c>
      <c r="BO1113" s="8">
        <v>6</v>
      </c>
      <c r="BP1113" s="8">
        <v>17</v>
      </c>
      <c r="BQ1113" s="8">
        <v>18</v>
      </c>
      <c r="BR1113" s="8">
        <v>10</v>
      </c>
      <c r="BS1113" s="8">
        <v>9</v>
      </c>
      <c r="BT1113" s="8">
        <v>2</v>
      </c>
      <c r="BU1113" s="8">
        <v>2</v>
      </c>
      <c r="BV1113" s="8">
        <v>0</v>
      </c>
      <c r="BW1113" s="8">
        <v>0</v>
      </c>
      <c r="BX1113" s="8">
        <v>0</v>
      </c>
      <c r="BY1113" s="8">
        <v>0</v>
      </c>
      <c r="BZ1113" s="8">
        <v>0</v>
      </c>
      <c r="CA1113" s="8">
        <v>0</v>
      </c>
      <c r="CB1113" s="8">
        <v>0</v>
      </c>
      <c r="CC1113" s="8">
        <v>0</v>
      </c>
      <c r="CD1113" s="8">
        <v>0</v>
      </c>
      <c r="CE1113" s="8">
        <v>0</v>
      </c>
      <c r="CF1113" s="8">
        <v>0</v>
      </c>
      <c r="CG1113" s="145">
        <v>0</v>
      </c>
      <c r="CH1113" s="81">
        <v>13</v>
      </c>
      <c r="CI1113" s="28">
        <v>0.19117647058823528</v>
      </c>
      <c r="CJ1113" s="81">
        <v>4</v>
      </c>
      <c r="CK1113" s="28">
        <v>5.8823529411764705E-2</v>
      </c>
      <c r="CL1113" s="81">
        <v>0</v>
      </c>
      <c r="CM1113" s="28">
        <v>0</v>
      </c>
      <c r="CN1113" s="24">
        <v>22.439852941176461</v>
      </c>
      <c r="CO1113" s="24">
        <v>31.035499999999999</v>
      </c>
      <c r="CP1113" s="24">
        <v>37.459499999999991</v>
      </c>
      <c r="CQ1113" s="9"/>
    </row>
    <row r="1114" spans="1:95" x14ac:dyDescent="0.35">
      <c r="A1114" s="172">
        <v>2</v>
      </c>
      <c r="B1114" s="229">
        <v>0.625</v>
      </c>
      <c r="C1114" s="78">
        <v>19</v>
      </c>
      <c r="D1114" s="193">
        <v>0</v>
      </c>
      <c r="E1114" s="101">
        <v>0</v>
      </c>
      <c r="F1114" s="101">
        <v>5</v>
      </c>
      <c r="G1114" s="101">
        <v>4</v>
      </c>
      <c r="H1114" s="101">
        <v>8</v>
      </c>
      <c r="I1114" s="101">
        <v>1</v>
      </c>
      <c r="J1114" s="101">
        <v>1</v>
      </c>
      <c r="K1114" s="101">
        <v>0</v>
      </c>
      <c r="L1114" s="101">
        <v>0</v>
      </c>
      <c r="M1114" s="101">
        <v>0</v>
      </c>
      <c r="N1114" s="101">
        <v>0</v>
      </c>
      <c r="O1114" s="101">
        <v>0</v>
      </c>
      <c r="P1114" s="101">
        <v>0</v>
      </c>
      <c r="Q1114" s="101">
        <v>0</v>
      </c>
      <c r="R1114" s="101">
        <v>0</v>
      </c>
      <c r="S1114" s="101">
        <v>0</v>
      </c>
      <c r="T1114" s="101">
        <v>0</v>
      </c>
      <c r="U1114" s="101">
        <v>0</v>
      </c>
      <c r="V1114" s="101">
        <v>0</v>
      </c>
      <c r="W1114" s="239">
        <v>0</v>
      </c>
      <c r="X1114" s="81">
        <v>2</v>
      </c>
      <c r="Y1114" s="28">
        <v>0.10526315789473684</v>
      </c>
      <c r="Z1114" s="81">
        <v>1</v>
      </c>
      <c r="AA1114" s="28">
        <v>5.2631578947368418E-2</v>
      </c>
      <c r="AB1114" s="81">
        <v>0</v>
      </c>
      <c r="AC1114" s="28">
        <v>0</v>
      </c>
      <c r="AD1114" s="24">
        <v>25.196315789473683</v>
      </c>
      <c r="AE1114" s="24">
        <v>29.89</v>
      </c>
      <c r="AF1114" s="24">
        <v>36.78</v>
      </c>
      <c r="AG1114" s="9"/>
      <c r="AH1114" s="78">
        <v>31</v>
      </c>
      <c r="AI1114" s="193">
        <v>4</v>
      </c>
      <c r="AJ1114" s="101">
        <v>14</v>
      </c>
      <c r="AK1114" s="101">
        <v>3</v>
      </c>
      <c r="AL1114" s="101">
        <v>5</v>
      </c>
      <c r="AM1114" s="101">
        <v>4</v>
      </c>
      <c r="AN1114" s="101">
        <v>1</v>
      </c>
      <c r="AO1114" s="101">
        <v>0</v>
      </c>
      <c r="AP1114" s="101">
        <v>0</v>
      </c>
      <c r="AQ1114" s="101">
        <v>0</v>
      </c>
      <c r="AR1114" s="101">
        <v>0</v>
      </c>
      <c r="AS1114" s="101">
        <v>0</v>
      </c>
      <c r="AT1114" s="101">
        <v>0</v>
      </c>
      <c r="AU1114" s="101">
        <v>0</v>
      </c>
      <c r="AV1114" s="101">
        <v>0</v>
      </c>
      <c r="AW1114" s="101">
        <v>0</v>
      </c>
      <c r="AX1114" s="101">
        <v>0</v>
      </c>
      <c r="AY1114" s="101">
        <v>0</v>
      </c>
      <c r="AZ1114" s="101">
        <v>0</v>
      </c>
      <c r="BA1114" s="101">
        <v>0</v>
      </c>
      <c r="BB1114" s="239">
        <v>0</v>
      </c>
      <c r="BC1114" s="81">
        <v>1</v>
      </c>
      <c r="BD1114" s="28">
        <v>3.2258064516129031E-2</v>
      </c>
      <c r="BE1114" s="81">
        <v>0</v>
      </c>
      <c r="BF1114" s="28">
        <v>0</v>
      </c>
      <c r="BG1114" s="81">
        <v>0</v>
      </c>
      <c r="BH1114" s="28">
        <v>0</v>
      </c>
      <c r="BI1114" s="24">
        <v>16.779032258064515</v>
      </c>
      <c r="BJ1114" s="24">
        <v>26.763999999999999</v>
      </c>
      <c r="BK1114" s="24">
        <v>29.553999999999998</v>
      </c>
      <c r="BL1114" s="9"/>
      <c r="BM1114" s="78">
        <v>50</v>
      </c>
      <c r="BN1114" s="182">
        <v>4</v>
      </c>
      <c r="BO1114" s="8">
        <v>14</v>
      </c>
      <c r="BP1114" s="8">
        <v>8</v>
      </c>
      <c r="BQ1114" s="8">
        <v>9</v>
      </c>
      <c r="BR1114" s="8">
        <v>12</v>
      </c>
      <c r="BS1114" s="8">
        <v>2</v>
      </c>
      <c r="BT1114" s="8">
        <v>1</v>
      </c>
      <c r="BU1114" s="8">
        <v>0</v>
      </c>
      <c r="BV1114" s="8">
        <v>0</v>
      </c>
      <c r="BW1114" s="8">
        <v>0</v>
      </c>
      <c r="BX1114" s="8">
        <v>0</v>
      </c>
      <c r="BY1114" s="8">
        <v>0</v>
      </c>
      <c r="BZ1114" s="8">
        <v>0</v>
      </c>
      <c r="CA1114" s="8">
        <v>0</v>
      </c>
      <c r="CB1114" s="8">
        <v>0</v>
      </c>
      <c r="CC1114" s="8">
        <v>0</v>
      </c>
      <c r="CD1114" s="8">
        <v>0</v>
      </c>
      <c r="CE1114" s="8">
        <v>0</v>
      </c>
      <c r="CF1114" s="8">
        <v>0</v>
      </c>
      <c r="CG1114" s="145">
        <v>0</v>
      </c>
      <c r="CH1114" s="81">
        <v>3</v>
      </c>
      <c r="CI1114" s="28">
        <v>0.06</v>
      </c>
      <c r="CJ1114" s="81">
        <v>1</v>
      </c>
      <c r="CK1114" s="28">
        <v>0.02</v>
      </c>
      <c r="CL1114" s="81">
        <v>0</v>
      </c>
      <c r="CM1114" s="28">
        <v>0</v>
      </c>
      <c r="CN1114" s="24">
        <v>19.977599999999992</v>
      </c>
      <c r="CO1114" s="24">
        <v>29.051000000000002</v>
      </c>
      <c r="CP1114" s="24">
        <v>30.555999999999997</v>
      </c>
      <c r="CQ1114" s="9"/>
    </row>
    <row r="1115" spans="1:95" x14ac:dyDescent="0.35">
      <c r="A1115" s="172">
        <v>2</v>
      </c>
      <c r="B1115" s="229">
        <v>0.66666700000000001</v>
      </c>
      <c r="C1115" s="78">
        <v>23</v>
      </c>
      <c r="D1115" s="193">
        <v>0</v>
      </c>
      <c r="E1115" s="101">
        <v>1</v>
      </c>
      <c r="F1115" s="101">
        <v>5</v>
      </c>
      <c r="G1115" s="101">
        <v>5</v>
      </c>
      <c r="H1115" s="101">
        <v>7</v>
      </c>
      <c r="I1115" s="101">
        <v>5</v>
      </c>
      <c r="J1115" s="101">
        <v>0</v>
      </c>
      <c r="K1115" s="101">
        <v>0</v>
      </c>
      <c r="L1115" s="101">
        <v>0</v>
      </c>
      <c r="M1115" s="101">
        <v>0</v>
      </c>
      <c r="N1115" s="101">
        <v>0</v>
      </c>
      <c r="O1115" s="101">
        <v>0</v>
      </c>
      <c r="P1115" s="101">
        <v>0</v>
      </c>
      <c r="Q1115" s="101">
        <v>0</v>
      </c>
      <c r="R1115" s="101">
        <v>0</v>
      </c>
      <c r="S1115" s="101">
        <v>0</v>
      </c>
      <c r="T1115" s="101">
        <v>0</v>
      </c>
      <c r="U1115" s="101">
        <v>0</v>
      </c>
      <c r="V1115" s="101">
        <v>0</v>
      </c>
      <c r="W1115" s="239">
        <v>0</v>
      </c>
      <c r="X1115" s="81">
        <v>5</v>
      </c>
      <c r="Y1115" s="28">
        <v>0.21739130434782608</v>
      </c>
      <c r="Z1115" s="81">
        <v>0</v>
      </c>
      <c r="AA1115" s="28">
        <v>0</v>
      </c>
      <c r="AB1115" s="81">
        <v>0</v>
      </c>
      <c r="AC1115" s="28">
        <v>0</v>
      </c>
      <c r="AD1115" s="24">
        <v>24.796521739130437</v>
      </c>
      <c r="AE1115" s="24">
        <v>32.402000000000001</v>
      </c>
      <c r="AF1115" s="24">
        <v>34.321999999999996</v>
      </c>
      <c r="AG1115" s="9"/>
      <c r="AH1115" s="78">
        <v>52</v>
      </c>
      <c r="AI1115" s="193">
        <v>3</v>
      </c>
      <c r="AJ1115" s="101">
        <v>19</v>
      </c>
      <c r="AK1115" s="101">
        <v>4</v>
      </c>
      <c r="AL1115" s="101">
        <v>8</v>
      </c>
      <c r="AM1115" s="101">
        <v>7</v>
      </c>
      <c r="AN1115" s="101">
        <v>5</v>
      </c>
      <c r="AO1115" s="101">
        <v>5</v>
      </c>
      <c r="AP1115" s="101">
        <v>1</v>
      </c>
      <c r="AQ1115" s="101">
        <v>0</v>
      </c>
      <c r="AR1115" s="101">
        <v>0</v>
      </c>
      <c r="AS1115" s="101">
        <v>0</v>
      </c>
      <c r="AT1115" s="101">
        <v>0</v>
      </c>
      <c r="AU1115" s="101">
        <v>0</v>
      </c>
      <c r="AV1115" s="101">
        <v>0</v>
      </c>
      <c r="AW1115" s="101">
        <v>0</v>
      </c>
      <c r="AX1115" s="101">
        <v>0</v>
      </c>
      <c r="AY1115" s="101">
        <v>0</v>
      </c>
      <c r="AZ1115" s="101">
        <v>0</v>
      </c>
      <c r="BA1115" s="101">
        <v>0</v>
      </c>
      <c r="BB1115" s="239">
        <v>0</v>
      </c>
      <c r="BC1115" s="81">
        <v>11</v>
      </c>
      <c r="BD1115" s="28">
        <v>0.21153846153846154</v>
      </c>
      <c r="BE1115" s="81">
        <v>6</v>
      </c>
      <c r="BF1115" s="28">
        <v>0.11538461538461539</v>
      </c>
      <c r="BG1115" s="81">
        <v>0</v>
      </c>
      <c r="BH1115" s="28">
        <v>0</v>
      </c>
      <c r="BI1115" s="24">
        <v>21.12423076923077</v>
      </c>
      <c r="BJ1115" s="24">
        <v>32.295999999999999</v>
      </c>
      <c r="BK1115" s="24">
        <v>38.967999999999989</v>
      </c>
      <c r="BL1115" s="9"/>
      <c r="BM1115" s="78">
        <v>75</v>
      </c>
      <c r="BN1115" s="182">
        <v>3</v>
      </c>
      <c r="BO1115" s="8">
        <v>20</v>
      </c>
      <c r="BP1115" s="8">
        <v>9</v>
      </c>
      <c r="BQ1115" s="8">
        <v>13</v>
      </c>
      <c r="BR1115" s="8">
        <v>14</v>
      </c>
      <c r="BS1115" s="8">
        <v>10</v>
      </c>
      <c r="BT1115" s="8">
        <v>5</v>
      </c>
      <c r="BU1115" s="8">
        <v>1</v>
      </c>
      <c r="BV1115" s="8">
        <v>0</v>
      </c>
      <c r="BW1115" s="8">
        <v>0</v>
      </c>
      <c r="BX1115" s="8">
        <v>0</v>
      </c>
      <c r="BY1115" s="8">
        <v>0</v>
      </c>
      <c r="BZ1115" s="8">
        <v>0</v>
      </c>
      <c r="CA1115" s="8">
        <v>0</v>
      </c>
      <c r="CB1115" s="8">
        <v>0</v>
      </c>
      <c r="CC1115" s="8">
        <v>0</v>
      </c>
      <c r="CD1115" s="8">
        <v>0</v>
      </c>
      <c r="CE1115" s="8">
        <v>0</v>
      </c>
      <c r="CF1115" s="8">
        <v>0</v>
      </c>
      <c r="CG1115" s="145">
        <v>0</v>
      </c>
      <c r="CH1115" s="81">
        <v>16</v>
      </c>
      <c r="CI1115" s="28">
        <v>0.21333333333333335</v>
      </c>
      <c r="CJ1115" s="81">
        <v>6</v>
      </c>
      <c r="CK1115" s="28">
        <v>0.08</v>
      </c>
      <c r="CL1115" s="81">
        <v>0</v>
      </c>
      <c r="CM1115" s="28">
        <v>0</v>
      </c>
      <c r="CN1115" s="24">
        <v>22.250399999999996</v>
      </c>
      <c r="CO1115" s="24">
        <v>32.165999999999997</v>
      </c>
      <c r="CP1115" s="24">
        <v>37.044000000000004</v>
      </c>
      <c r="CQ1115" s="9"/>
    </row>
    <row r="1116" spans="1:95" x14ac:dyDescent="0.35">
      <c r="A1116" s="172">
        <v>2</v>
      </c>
      <c r="B1116" s="229">
        <v>0.70833299999999999</v>
      </c>
      <c r="C1116" s="78">
        <v>20</v>
      </c>
      <c r="D1116" s="193">
        <v>0</v>
      </c>
      <c r="E1116" s="101">
        <v>0</v>
      </c>
      <c r="F1116" s="101">
        <v>2</v>
      </c>
      <c r="G1116" s="101">
        <v>5</v>
      </c>
      <c r="H1116" s="101">
        <v>7</v>
      </c>
      <c r="I1116" s="101">
        <v>5</v>
      </c>
      <c r="J1116" s="101">
        <v>0</v>
      </c>
      <c r="K1116" s="101">
        <v>1</v>
      </c>
      <c r="L1116" s="101">
        <v>0</v>
      </c>
      <c r="M1116" s="101">
        <v>0</v>
      </c>
      <c r="N1116" s="101">
        <v>0</v>
      </c>
      <c r="O1116" s="101">
        <v>0</v>
      </c>
      <c r="P1116" s="101">
        <v>0</v>
      </c>
      <c r="Q1116" s="101">
        <v>0</v>
      </c>
      <c r="R1116" s="101">
        <v>0</v>
      </c>
      <c r="S1116" s="101">
        <v>0</v>
      </c>
      <c r="T1116" s="101">
        <v>0</v>
      </c>
      <c r="U1116" s="101">
        <v>0</v>
      </c>
      <c r="V1116" s="101">
        <v>0</v>
      </c>
      <c r="W1116" s="239">
        <v>0</v>
      </c>
      <c r="X1116" s="81">
        <v>6</v>
      </c>
      <c r="Y1116" s="28">
        <v>0.3</v>
      </c>
      <c r="Z1116" s="81">
        <v>1</v>
      </c>
      <c r="AA1116" s="28">
        <v>0.05</v>
      </c>
      <c r="AB1116" s="81">
        <v>0</v>
      </c>
      <c r="AC1116" s="28">
        <v>0</v>
      </c>
      <c r="AD1116" s="24">
        <v>27.05</v>
      </c>
      <c r="AE1116" s="24">
        <v>32.628</v>
      </c>
      <c r="AF1116" s="24">
        <v>39.740499999999997</v>
      </c>
      <c r="AG1116" s="9"/>
      <c r="AH1116" s="78">
        <v>24</v>
      </c>
      <c r="AI1116" s="193">
        <v>2</v>
      </c>
      <c r="AJ1116" s="101">
        <v>9</v>
      </c>
      <c r="AK1116" s="101">
        <v>1</v>
      </c>
      <c r="AL1116" s="101">
        <v>2</v>
      </c>
      <c r="AM1116" s="101">
        <v>6</v>
      </c>
      <c r="AN1116" s="101">
        <v>4</v>
      </c>
      <c r="AO1116" s="101">
        <v>0</v>
      </c>
      <c r="AP1116" s="101">
        <v>0</v>
      </c>
      <c r="AQ1116" s="101">
        <v>0</v>
      </c>
      <c r="AR1116" s="101">
        <v>0</v>
      </c>
      <c r="AS1116" s="101">
        <v>0</v>
      </c>
      <c r="AT1116" s="101">
        <v>0</v>
      </c>
      <c r="AU1116" s="101">
        <v>0</v>
      </c>
      <c r="AV1116" s="101">
        <v>0</v>
      </c>
      <c r="AW1116" s="101">
        <v>0</v>
      </c>
      <c r="AX1116" s="101">
        <v>0</v>
      </c>
      <c r="AY1116" s="101">
        <v>0</v>
      </c>
      <c r="AZ1116" s="101">
        <v>0</v>
      </c>
      <c r="BA1116" s="101">
        <v>0</v>
      </c>
      <c r="BB1116" s="239">
        <v>0</v>
      </c>
      <c r="BC1116" s="81">
        <v>3</v>
      </c>
      <c r="BD1116" s="28">
        <v>0.125</v>
      </c>
      <c r="BE1116" s="81">
        <v>0</v>
      </c>
      <c r="BF1116" s="28">
        <v>0</v>
      </c>
      <c r="BG1116" s="81">
        <v>0</v>
      </c>
      <c r="BH1116" s="28">
        <v>0</v>
      </c>
      <c r="BI1116" s="24">
        <v>20.22625</v>
      </c>
      <c r="BJ1116" s="24">
        <v>30.31</v>
      </c>
      <c r="BK1116" s="24">
        <v>32.822500000000005</v>
      </c>
      <c r="BL1116" s="9"/>
      <c r="BM1116" s="78">
        <v>44</v>
      </c>
      <c r="BN1116" s="182">
        <v>2</v>
      </c>
      <c r="BO1116" s="8">
        <v>9</v>
      </c>
      <c r="BP1116" s="8">
        <v>3</v>
      </c>
      <c r="BQ1116" s="8">
        <v>7</v>
      </c>
      <c r="BR1116" s="8">
        <v>13</v>
      </c>
      <c r="BS1116" s="8">
        <v>9</v>
      </c>
      <c r="BT1116" s="8">
        <v>0</v>
      </c>
      <c r="BU1116" s="8">
        <v>1</v>
      </c>
      <c r="BV1116" s="8">
        <v>0</v>
      </c>
      <c r="BW1116" s="8">
        <v>0</v>
      </c>
      <c r="BX1116" s="8">
        <v>0</v>
      </c>
      <c r="BY1116" s="8">
        <v>0</v>
      </c>
      <c r="BZ1116" s="8">
        <v>0</v>
      </c>
      <c r="CA1116" s="8">
        <v>0</v>
      </c>
      <c r="CB1116" s="8">
        <v>0</v>
      </c>
      <c r="CC1116" s="8">
        <v>0</v>
      </c>
      <c r="CD1116" s="8">
        <v>0</v>
      </c>
      <c r="CE1116" s="8">
        <v>0</v>
      </c>
      <c r="CF1116" s="8">
        <v>0</v>
      </c>
      <c r="CG1116" s="145">
        <v>0</v>
      </c>
      <c r="CH1116" s="81">
        <v>9</v>
      </c>
      <c r="CI1116" s="28">
        <v>0.20454545454545456</v>
      </c>
      <c r="CJ1116" s="81">
        <v>1</v>
      </c>
      <c r="CK1116" s="28">
        <v>2.2727272727272728E-2</v>
      </c>
      <c r="CL1116" s="81">
        <v>0</v>
      </c>
      <c r="CM1116" s="28">
        <v>0</v>
      </c>
      <c r="CN1116" s="24">
        <v>23.327954545454553</v>
      </c>
      <c r="CO1116" s="24">
        <v>32.144999999999996</v>
      </c>
      <c r="CP1116" s="24">
        <v>33.32</v>
      </c>
      <c r="CQ1116" s="9"/>
    </row>
    <row r="1117" spans="1:95" x14ac:dyDescent="0.35">
      <c r="A1117" s="172">
        <v>2</v>
      </c>
      <c r="B1117" s="229">
        <v>0.75</v>
      </c>
      <c r="C1117" s="78">
        <v>13</v>
      </c>
      <c r="D1117" s="193">
        <v>1</v>
      </c>
      <c r="E1117" s="101">
        <v>2</v>
      </c>
      <c r="F1117" s="101">
        <v>3</v>
      </c>
      <c r="G1117" s="101">
        <v>3</v>
      </c>
      <c r="H1117" s="101">
        <v>4</v>
      </c>
      <c r="I1117" s="101">
        <v>0</v>
      </c>
      <c r="J1117" s="101">
        <v>0</v>
      </c>
      <c r="K1117" s="101">
        <v>0</v>
      </c>
      <c r="L1117" s="101">
        <v>0</v>
      </c>
      <c r="M1117" s="101">
        <v>0</v>
      </c>
      <c r="N1117" s="101">
        <v>0</v>
      </c>
      <c r="O1117" s="101">
        <v>0</v>
      </c>
      <c r="P1117" s="101">
        <v>0</v>
      </c>
      <c r="Q1117" s="101">
        <v>0</v>
      </c>
      <c r="R1117" s="101">
        <v>0</v>
      </c>
      <c r="S1117" s="101">
        <v>0</v>
      </c>
      <c r="T1117" s="101">
        <v>0</v>
      </c>
      <c r="U1117" s="101">
        <v>0</v>
      </c>
      <c r="V1117" s="101">
        <v>0</v>
      </c>
      <c r="W1117" s="239">
        <v>0</v>
      </c>
      <c r="X1117" s="81">
        <v>0</v>
      </c>
      <c r="Y1117" s="28">
        <v>0</v>
      </c>
      <c r="Z1117" s="81">
        <v>0</v>
      </c>
      <c r="AA1117" s="28">
        <v>0</v>
      </c>
      <c r="AB1117" s="81">
        <v>0</v>
      </c>
      <c r="AC1117" s="28">
        <v>0</v>
      </c>
      <c r="AD1117" s="24">
        <v>19.413076923076922</v>
      </c>
      <c r="AE1117" s="24">
        <v>26.385000000000002</v>
      </c>
      <c r="AF1117" s="24" t="s">
        <v>105</v>
      </c>
      <c r="AG1117" s="9"/>
      <c r="AH1117" s="78">
        <v>6</v>
      </c>
      <c r="AI1117" s="193">
        <v>0</v>
      </c>
      <c r="AJ1117" s="101">
        <v>2</v>
      </c>
      <c r="AK1117" s="101">
        <v>0</v>
      </c>
      <c r="AL1117" s="101">
        <v>1</v>
      </c>
      <c r="AM1117" s="101">
        <v>2</v>
      </c>
      <c r="AN1117" s="101">
        <v>1</v>
      </c>
      <c r="AO1117" s="101">
        <v>0</v>
      </c>
      <c r="AP1117" s="101">
        <v>0</v>
      </c>
      <c r="AQ1117" s="101">
        <v>0</v>
      </c>
      <c r="AR1117" s="101">
        <v>0</v>
      </c>
      <c r="AS1117" s="101">
        <v>0</v>
      </c>
      <c r="AT1117" s="101">
        <v>0</v>
      </c>
      <c r="AU1117" s="101">
        <v>0</v>
      </c>
      <c r="AV1117" s="101">
        <v>0</v>
      </c>
      <c r="AW1117" s="101">
        <v>0</v>
      </c>
      <c r="AX1117" s="101">
        <v>0</v>
      </c>
      <c r="AY1117" s="101">
        <v>0</v>
      </c>
      <c r="AZ1117" s="101">
        <v>0</v>
      </c>
      <c r="BA1117" s="101">
        <v>0</v>
      </c>
      <c r="BB1117" s="239">
        <v>0</v>
      </c>
      <c r="BC1117" s="81">
        <v>1</v>
      </c>
      <c r="BD1117" s="28">
        <v>0.16666666666666666</v>
      </c>
      <c r="BE1117" s="81">
        <v>0</v>
      </c>
      <c r="BF1117" s="28">
        <v>0</v>
      </c>
      <c r="BG1117" s="81">
        <v>0</v>
      </c>
      <c r="BH1117" s="28">
        <v>0</v>
      </c>
      <c r="BI1117" s="24">
        <v>22.849999999999998</v>
      </c>
      <c r="BJ1117" s="24">
        <v>32.564999999999998</v>
      </c>
      <c r="BK1117" s="24" t="s">
        <v>105</v>
      </c>
      <c r="BL1117" s="9"/>
      <c r="BM1117" s="78">
        <v>19</v>
      </c>
      <c r="BN1117" s="182">
        <v>1</v>
      </c>
      <c r="BO1117" s="8">
        <v>4</v>
      </c>
      <c r="BP1117" s="8">
        <v>3</v>
      </c>
      <c r="BQ1117" s="8">
        <v>4</v>
      </c>
      <c r="BR1117" s="8">
        <v>6</v>
      </c>
      <c r="BS1117" s="8">
        <v>1</v>
      </c>
      <c r="BT1117" s="8">
        <v>0</v>
      </c>
      <c r="BU1117" s="8">
        <v>0</v>
      </c>
      <c r="BV1117" s="8">
        <v>0</v>
      </c>
      <c r="BW1117" s="8">
        <v>0</v>
      </c>
      <c r="BX1117" s="8">
        <v>0</v>
      </c>
      <c r="BY1117" s="8">
        <v>0</v>
      </c>
      <c r="BZ1117" s="8">
        <v>0</v>
      </c>
      <c r="CA1117" s="8">
        <v>0</v>
      </c>
      <c r="CB1117" s="8">
        <v>0</v>
      </c>
      <c r="CC1117" s="8">
        <v>0</v>
      </c>
      <c r="CD1117" s="8">
        <v>0</v>
      </c>
      <c r="CE1117" s="8">
        <v>0</v>
      </c>
      <c r="CF1117" s="8">
        <v>0</v>
      </c>
      <c r="CG1117" s="145">
        <v>0</v>
      </c>
      <c r="CH1117" s="81">
        <v>1</v>
      </c>
      <c r="CI1117" s="28">
        <v>5.2631578947368418E-2</v>
      </c>
      <c r="CJ1117" s="81">
        <v>0</v>
      </c>
      <c r="CK1117" s="28">
        <v>0</v>
      </c>
      <c r="CL1117" s="81">
        <v>0</v>
      </c>
      <c r="CM1117" s="28">
        <v>0</v>
      </c>
      <c r="CN1117" s="24">
        <v>20.498421052631581</v>
      </c>
      <c r="CO1117" s="24">
        <v>28.64</v>
      </c>
      <c r="CP1117" s="24">
        <v>32.72</v>
      </c>
      <c r="CQ1117" s="9"/>
    </row>
    <row r="1118" spans="1:95" x14ac:dyDescent="0.35">
      <c r="A1118" s="172">
        <v>2</v>
      </c>
      <c r="B1118" s="229">
        <v>0.79166700000000001</v>
      </c>
      <c r="C1118" s="78">
        <v>17</v>
      </c>
      <c r="D1118" s="193">
        <v>0</v>
      </c>
      <c r="E1118" s="101">
        <v>8</v>
      </c>
      <c r="F1118" s="101">
        <v>4</v>
      </c>
      <c r="G1118" s="101">
        <v>2</v>
      </c>
      <c r="H1118" s="101">
        <v>2</v>
      </c>
      <c r="I1118" s="101">
        <v>1</v>
      </c>
      <c r="J1118" s="101">
        <v>0</v>
      </c>
      <c r="K1118" s="101">
        <v>0</v>
      </c>
      <c r="L1118" s="101">
        <v>0</v>
      </c>
      <c r="M1118" s="101">
        <v>0</v>
      </c>
      <c r="N1118" s="101">
        <v>0</v>
      </c>
      <c r="O1118" s="101">
        <v>0</v>
      </c>
      <c r="P1118" s="101">
        <v>0</v>
      </c>
      <c r="Q1118" s="101">
        <v>0</v>
      </c>
      <c r="R1118" s="101">
        <v>0</v>
      </c>
      <c r="S1118" s="101">
        <v>0</v>
      </c>
      <c r="T1118" s="101">
        <v>0</v>
      </c>
      <c r="U1118" s="101">
        <v>0</v>
      </c>
      <c r="V1118" s="101">
        <v>0</v>
      </c>
      <c r="W1118" s="239">
        <v>0</v>
      </c>
      <c r="X1118" s="81">
        <v>1</v>
      </c>
      <c r="Y1118" s="28">
        <v>5.8823529411764705E-2</v>
      </c>
      <c r="Z1118" s="81">
        <v>0</v>
      </c>
      <c r="AA1118" s="28">
        <v>0</v>
      </c>
      <c r="AB1118" s="81">
        <v>0</v>
      </c>
      <c r="AC1118" s="28">
        <v>0</v>
      </c>
      <c r="AD1118" s="24">
        <v>17.633529411764705</v>
      </c>
      <c r="AE1118" s="24">
        <v>26.182999999999996</v>
      </c>
      <c r="AF1118" s="24" t="s">
        <v>105</v>
      </c>
      <c r="AG1118" s="9"/>
      <c r="AH1118" s="78">
        <v>8</v>
      </c>
      <c r="AI1118" s="193">
        <v>0</v>
      </c>
      <c r="AJ1118" s="101">
        <v>2</v>
      </c>
      <c r="AK1118" s="101">
        <v>1</v>
      </c>
      <c r="AL1118" s="101">
        <v>3</v>
      </c>
      <c r="AM1118" s="101">
        <v>2</v>
      </c>
      <c r="AN1118" s="101">
        <v>0</v>
      </c>
      <c r="AO1118" s="101">
        <v>0</v>
      </c>
      <c r="AP1118" s="101">
        <v>0</v>
      </c>
      <c r="AQ1118" s="101">
        <v>0</v>
      </c>
      <c r="AR1118" s="101">
        <v>0</v>
      </c>
      <c r="AS1118" s="101">
        <v>0</v>
      </c>
      <c r="AT1118" s="101">
        <v>0</v>
      </c>
      <c r="AU1118" s="101">
        <v>0</v>
      </c>
      <c r="AV1118" s="101">
        <v>0</v>
      </c>
      <c r="AW1118" s="101">
        <v>0</v>
      </c>
      <c r="AX1118" s="101">
        <v>0</v>
      </c>
      <c r="AY1118" s="101">
        <v>0</v>
      </c>
      <c r="AZ1118" s="101">
        <v>0</v>
      </c>
      <c r="BA1118" s="101">
        <v>0</v>
      </c>
      <c r="BB1118" s="239">
        <v>0</v>
      </c>
      <c r="BC1118" s="81">
        <v>0</v>
      </c>
      <c r="BD1118" s="28">
        <v>0</v>
      </c>
      <c r="BE1118" s="81">
        <v>0</v>
      </c>
      <c r="BF1118" s="28">
        <v>0</v>
      </c>
      <c r="BG1118" s="81">
        <v>0</v>
      </c>
      <c r="BH1118" s="28">
        <v>0</v>
      </c>
      <c r="BI1118" s="24">
        <v>21.169999999999998</v>
      </c>
      <c r="BJ1118" s="24">
        <v>25.849999999999998</v>
      </c>
      <c r="BK1118" s="24" t="s">
        <v>105</v>
      </c>
      <c r="BL1118" s="9"/>
      <c r="BM1118" s="78">
        <v>25</v>
      </c>
      <c r="BN1118" s="182">
        <v>0</v>
      </c>
      <c r="BO1118" s="8">
        <v>10</v>
      </c>
      <c r="BP1118" s="8">
        <v>5</v>
      </c>
      <c r="BQ1118" s="8">
        <v>5</v>
      </c>
      <c r="BR1118" s="8">
        <v>4</v>
      </c>
      <c r="BS1118" s="8">
        <v>1</v>
      </c>
      <c r="BT1118" s="8">
        <v>0</v>
      </c>
      <c r="BU1118" s="8">
        <v>0</v>
      </c>
      <c r="BV1118" s="8">
        <v>0</v>
      </c>
      <c r="BW1118" s="8">
        <v>0</v>
      </c>
      <c r="BX1118" s="8">
        <v>0</v>
      </c>
      <c r="BY1118" s="8">
        <v>0</v>
      </c>
      <c r="BZ1118" s="8">
        <v>0</v>
      </c>
      <c r="CA1118" s="8">
        <v>0</v>
      </c>
      <c r="CB1118" s="8">
        <v>0</v>
      </c>
      <c r="CC1118" s="8">
        <v>0</v>
      </c>
      <c r="CD1118" s="8">
        <v>0</v>
      </c>
      <c r="CE1118" s="8">
        <v>0</v>
      </c>
      <c r="CF1118" s="8">
        <v>0</v>
      </c>
      <c r="CG1118" s="145">
        <v>0</v>
      </c>
      <c r="CH1118" s="81">
        <v>1</v>
      </c>
      <c r="CI1118" s="28">
        <v>0.04</v>
      </c>
      <c r="CJ1118" s="81">
        <v>0</v>
      </c>
      <c r="CK1118" s="28">
        <v>0</v>
      </c>
      <c r="CL1118" s="81">
        <v>0</v>
      </c>
      <c r="CM1118" s="28">
        <v>0</v>
      </c>
      <c r="CN1118" s="24">
        <v>18.7652</v>
      </c>
      <c r="CO1118" s="24">
        <v>25.654999999999998</v>
      </c>
      <c r="CP1118" s="24">
        <v>29.395999999999997</v>
      </c>
      <c r="CQ1118" s="9"/>
    </row>
    <row r="1119" spans="1:95" x14ac:dyDescent="0.35">
      <c r="A1119" s="172">
        <v>2</v>
      </c>
      <c r="B1119" s="229">
        <v>0.83333299999999999</v>
      </c>
      <c r="C1119" s="78">
        <v>7</v>
      </c>
      <c r="D1119" s="193">
        <v>0</v>
      </c>
      <c r="E1119" s="101">
        <v>0</v>
      </c>
      <c r="F1119" s="101">
        <v>0</v>
      </c>
      <c r="G1119" s="101">
        <v>1</v>
      </c>
      <c r="H1119" s="101">
        <v>3</v>
      </c>
      <c r="I1119" s="101">
        <v>1</v>
      </c>
      <c r="J1119" s="101">
        <v>2</v>
      </c>
      <c r="K1119" s="101">
        <v>0</v>
      </c>
      <c r="L1119" s="101">
        <v>0</v>
      </c>
      <c r="M1119" s="101">
        <v>0</v>
      </c>
      <c r="N1119" s="101">
        <v>0</v>
      </c>
      <c r="O1119" s="101">
        <v>0</v>
      </c>
      <c r="P1119" s="101">
        <v>0</v>
      </c>
      <c r="Q1119" s="101">
        <v>0</v>
      </c>
      <c r="R1119" s="101">
        <v>0</v>
      </c>
      <c r="S1119" s="101">
        <v>0</v>
      </c>
      <c r="T1119" s="101">
        <v>0</v>
      </c>
      <c r="U1119" s="101">
        <v>0</v>
      </c>
      <c r="V1119" s="101">
        <v>0</v>
      </c>
      <c r="W1119" s="239">
        <v>0</v>
      </c>
      <c r="X1119" s="81">
        <v>3</v>
      </c>
      <c r="Y1119" s="28">
        <v>0.42857142857142855</v>
      </c>
      <c r="Z1119" s="81">
        <v>2</v>
      </c>
      <c r="AA1119" s="28">
        <v>0.2857142857142857</v>
      </c>
      <c r="AB1119" s="81">
        <v>0</v>
      </c>
      <c r="AC1119" s="28">
        <v>0</v>
      </c>
      <c r="AD1119" s="24">
        <v>30.115714285714283</v>
      </c>
      <c r="AE1119" s="24">
        <v>37.222000000000001</v>
      </c>
      <c r="AF1119" s="24" t="s">
        <v>105</v>
      </c>
      <c r="AG1119" s="9"/>
      <c r="AH1119" s="78">
        <v>8</v>
      </c>
      <c r="AI1119" s="193">
        <v>0</v>
      </c>
      <c r="AJ1119" s="101">
        <v>0</v>
      </c>
      <c r="AK1119" s="101">
        <v>2</v>
      </c>
      <c r="AL1119" s="101">
        <v>3</v>
      </c>
      <c r="AM1119" s="101">
        <v>3</v>
      </c>
      <c r="AN1119" s="101">
        <v>0</v>
      </c>
      <c r="AO1119" s="101">
        <v>0</v>
      </c>
      <c r="AP1119" s="101">
        <v>0</v>
      </c>
      <c r="AQ1119" s="101">
        <v>0</v>
      </c>
      <c r="AR1119" s="101">
        <v>0</v>
      </c>
      <c r="AS1119" s="101">
        <v>0</v>
      </c>
      <c r="AT1119" s="101">
        <v>0</v>
      </c>
      <c r="AU1119" s="101">
        <v>0</v>
      </c>
      <c r="AV1119" s="101">
        <v>0</v>
      </c>
      <c r="AW1119" s="101">
        <v>0</v>
      </c>
      <c r="AX1119" s="101">
        <v>0</v>
      </c>
      <c r="AY1119" s="101">
        <v>0</v>
      </c>
      <c r="AZ1119" s="101">
        <v>0</v>
      </c>
      <c r="BA1119" s="101">
        <v>0</v>
      </c>
      <c r="BB1119" s="239">
        <v>0</v>
      </c>
      <c r="BC1119" s="81">
        <v>0</v>
      </c>
      <c r="BD1119" s="28">
        <v>0</v>
      </c>
      <c r="BE1119" s="81">
        <v>0</v>
      </c>
      <c r="BF1119" s="28">
        <v>0</v>
      </c>
      <c r="BG1119" s="81">
        <v>0</v>
      </c>
      <c r="BH1119" s="28">
        <v>0</v>
      </c>
      <c r="BI1119" s="24">
        <v>22.477499999999996</v>
      </c>
      <c r="BJ1119" s="24">
        <v>27.796499999999998</v>
      </c>
      <c r="BK1119" s="24" t="s">
        <v>105</v>
      </c>
      <c r="BL1119" s="9"/>
      <c r="BM1119" s="78">
        <v>15</v>
      </c>
      <c r="BN1119" s="182">
        <v>0</v>
      </c>
      <c r="BO1119" s="8">
        <v>0</v>
      </c>
      <c r="BP1119" s="8">
        <v>2</v>
      </c>
      <c r="BQ1119" s="8">
        <v>4</v>
      </c>
      <c r="BR1119" s="8">
        <v>6</v>
      </c>
      <c r="BS1119" s="8">
        <v>1</v>
      </c>
      <c r="BT1119" s="8">
        <v>2</v>
      </c>
      <c r="BU1119" s="8">
        <v>0</v>
      </c>
      <c r="BV1119" s="8">
        <v>0</v>
      </c>
      <c r="BW1119" s="8">
        <v>0</v>
      </c>
      <c r="BX1119" s="8">
        <v>0</v>
      </c>
      <c r="BY1119" s="8">
        <v>0</v>
      </c>
      <c r="BZ1119" s="8">
        <v>0</v>
      </c>
      <c r="CA1119" s="8">
        <v>0</v>
      </c>
      <c r="CB1119" s="8">
        <v>0</v>
      </c>
      <c r="CC1119" s="8">
        <v>0</v>
      </c>
      <c r="CD1119" s="8">
        <v>0</v>
      </c>
      <c r="CE1119" s="8">
        <v>0</v>
      </c>
      <c r="CF1119" s="8">
        <v>0</v>
      </c>
      <c r="CG1119" s="145">
        <v>0</v>
      </c>
      <c r="CH1119" s="81">
        <v>3</v>
      </c>
      <c r="CI1119" s="28">
        <v>0.2</v>
      </c>
      <c r="CJ1119" s="81">
        <v>2</v>
      </c>
      <c r="CK1119" s="28">
        <v>0.13333333333333333</v>
      </c>
      <c r="CL1119" s="81">
        <v>0</v>
      </c>
      <c r="CM1119" s="28">
        <v>0</v>
      </c>
      <c r="CN1119" s="24">
        <v>26.042000000000005</v>
      </c>
      <c r="CO1119" s="24">
        <v>34.725999999999999</v>
      </c>
      <c r="CP1119" s="24" t="s">
        <v>105</v>
      </c>
      <c r="CQ1119" s="9"/>
    </row>
    <row r="1120" spans="1:95" x14ac:dyDescent="0.35">
      <c r="A1120" s="172">
        <v>2</v>
      </c>
      <c r="B1120" s="229">
        <v>0.875</v>
      </c>
      <c r="C1120" s="78">
        <v>5</v>
      </c>
      <c r="D1120" s="193">
        <v>0</v>
      </c>
      <c r="E1120" s="101">
        <v>0</v>
      </c>
      <c r="F1120" s="101">
        <v>2</v>
      </c>
      <c r="G1120" s="101">
        <v>1</v>
      </c>
      <c r="H1120" s="101">
        <v>1</v>
      </c>
      <c r="I1120" s="101">
        <v>1</v>
      </c>
      <c r="J1120" s="101">
        <v>0</v>
      </c>
      <c r="K1120" s="101">
        <v>0</v>
      </c>
      <c r="L1120" s="101">
        <v>0</v>
      </c>
      <c r="M1120" s="101">
        <v>0</v>
      </c>
      <c r="N1120" s="101">
        <v>0</v>
      </c>
      <c r="O1120" s="101">
        <v>0</v>
      </c>
      <c r="P1120" s="101">
        <v>0</v>
      </c>
      <c r="Q1120" s="101">
        <v>0</v>
      </c>
      <c r="R1120" s="101">
        <v>0</v>
      </c>
      <c r="S1120" s="101">
        <v>0</v>
      </c>
      <c r="T1120" s="101">
        <v>0</v>
      </c>
      <c r="U1120" s="101">
        <v>0</v>
      </c>
      <c r="V1120" s="101">
        <v>0</v>
      </c>
      <c r="W1120" s="239">
        <v>0</v>
      </c>
      <c r="X1120" s="81">
        <v>1</v>
      </c>
      <c r="Y1120" s="28">
        <v>0.2</v>
      </c>
      <c r="Z1120" s="81">
        <v>0</v>
      </c>
      <c r="AA1120" s="28">
        <v>0</v>
      </c>
      <c r="AB1120" s="81">
        <v>0</v>
      </c>
      <c r="AC1120" s="28">
        <v>0</v>
      </c>
      <c r="AD1120" s="24">
        <v>23.765999999999998</v>
      </c>
      <c r="AE1120" s="24" t="s">
        <v>105</v>
      </c>
      <c r="AF1120" s="24" t="s">
        <v>105</v>
      </c>
      <c r="AG1120" s="9"/>
      <c r="AH1120" s="78">
        <v>2</v>
      </c>
      <c r="AI1120" s="193">
        <v>0</v>
      </c>
      <c r="AJ1120" s="101">
        <v>0</v>
      </c>
      <c r="AK1120" s="101">
        <v>0</v>
      </c>
      <c r="AL1120" s="101">
        <v>1</v>
      </c>
      <c r="AM1120" s="101">
        <v>0</v>
      </c>
      <c r="AN1120" s="101">
        <v>1</v>
      </c>
      <c r="AO1120" s="101">
        <v>0</v>
      </c>
      <c r="AP1120" s="101">
        <v>0</v>
      </c>
      <c r="AQ1120" s="101">
        <v>0</v>
      </c>
      <c r="AR1120" s="101">
        <v>0</v>
      </c>
      <c r="AS1120" s="101">
        <v>0</v>
      </c>
      <c r="AT1120" s="101">
        <v>0</v>
      </c>
      <c r="AU1120" s="101">
        <v>0</v>
      </c>
      <c r="AV1120" s="101">
        <v>0</v>
      </c>
      <c r="AW1120" s="101">
        <v>0</v>
      </c>
      <c r="AX1120" s="101">
        <v>0</v>
      </c>
      <c r="AY1120" s="101">
        <v>0</v>
      </c>
      <c r="AZ1120" s="101">
        <v>0</v>
      </c>
      <c r="BA1120" s="101">
        <v>0</v>
      </c>
      <c r="BB1120" s="239">
        <v>0</v>
      </c>
      <c r="BC1120" s="81">
        <v>1</v>
      </c>
      <c r="BD1120" s="28">
        <v>0.5</v>
      </c>
      <c r="BE1120" s="81">
        <v>0</v>
      </c>
      <c r="BF1120" s="28">
        <v>0</v>
      </c>
      <c r="BG1120" s="81">
        <v>0</v>
      </c>
      <c r="BH1120" s="28">
        <v>0</v>
      </c>
      <c r="BI1120" s="24">
        <v>27.54</v>
      </c>
      <c r="BJ1120" s="24" t="s">
        <v>105</v>
      </c>
      <c r="BK1120" s="24" t="s">
        <v>105</v>
      </c>
      <c r="BL1120" s="9"/>
      <c r="BM1120" s="78">
        <v>7</v>
      </c>
      <c r="BN1120" s="182">
        <v>0</v>
      </c>
      <c r="BO1120" s="8">
        <v>0</v>
      </c>
      <c r="BP1120" s="8">
        <v>2</v>
      </c>
      <c r="BQ1120" s="8">
        <v>2</v>
      </c>
      <c r="BR1120" s="8">
        <v>1</v>
      </c>
      <c r="BS1120" s="8">
        <v>2</v>
      </c>
      <c r="BT1120" s="8">
        <v>0</v>
      </c>
      <c r="BU1120" s="8">
        <v>0</v>
      </c>
      <c r="BV1120" s="8">
        <v>0</v>
      </c>
      <c r="BW1120" s="8">
        <v>0</v>
      </c>
      <c r="BX1120" s="8">
        <v>0</v>
      </c>
      <c r="BY1120" s="8">
        <v>0</v>
      </c>
      <c r="BZ1120" s="8">
        <v>0</v>
      </c>
      <c r="CA1120" s="8">
        <v>0</v>
      </c>
      <c r="CB1120" s="8">
        <v>0</v>
      </c>
      <c r="CC1120" s="8">
        <v>0</v>
      </c>
      <c r="CD1120" s="8">
        <v>0</v>
      </c>
      <c r="CE1120" s="8">
        <v>0</v>
      </c>
      <c r="CF1120" s="8">
        <v>0</v>
      </c>
      <c r="CG1120" s="145">
        <v>0</v>
      </c>
      <c r="CH1120" s="81">
        <v>2</v>
      </c>
      <c r="CI1120" s="28">
        <v>0.2857142857142857</v>
      </c>
      <c r="CJ1120" s="81">
        <v>0</v>
      </c>
      <c r="CK1120" s="28">
        <v>0</v>
      </c>
      <c r="CL1120" s="81">
        <v>0</v>
      </c>
      <c r="CM1120" s="28">
        <v>0</v>
      </c>
      <c r="CN1120" s="24">
        <v>24.844285714285714</v>
      </c>
      <c r="CO1120" s="24">
        <v>32.661999999999999</v>
      </c>
      <c r="CP1120" s="24" t="s">
        <v>105</v>
      </c>
      <c r="CQ1120" s="9"/>
    </row>
    <row r="1121" spans="1:95" x14ac:dyDescent="0.35">
      <c r="A1121" s="172">
        <v>2</v>
      </c>
      <c r="B1121" s="229">
        <v>0.91666700000000001</v>
      </c>
      <c r="C1121" s="78">
        <v>3</v>
      </c>
      <c r="D1121" s="193">
        <v>0</v>
      </c>
      <c r="E1121" s="101">
        <v>0</v>
      </c>
      <c r="F1121" s="101">
        <v>0</v>
      </c>
      <c r="G1121" s="101">
        <v>1</v>
      </c>
      <c r="H1121" s="101">
        <v>2</v>
      </c>
      <c r="I1121" s="101">
        <v>0</v>
      </c>
      <c r="J1121" s="101">
        <v>0</v>
      </c>
      <c r="K1121" s="101">
        <v>0</v>
      </c>
      <c r="L1121" s="101">
        <v>0</v>
      </c>
      <c r="M1121" s="101">
        <v>0</v>
      </c>
      <c r="N1121" s="101">
        <v>0</v>
      </c>
      <c r="O1121" s="101">
        <v>0</v>
      </c>
      <c r="P1121" s="101">
        <v>0</v>
      </c>
      <c r="Q1121" s="101">
        <v>0</v>
      </c>
      <c r="R1121" s="101">
        <v>0</v>
      </c>
      <c r="S1121" s="101">
        <v>0</v>
      </c>
      <c r="T1121" s="101">
        <v>0</v>
      </c>
      <c r="U1121" s="101">
        <v>0</v>
      </c>
      <c r="V1121" s="101">
        <v>0</v>
      </c>
      <c r="W1121" s="239">
        <v>0</v>
      </c>
      <c r="X1121" s="81">
        <v>0</v>
      </c>
      <c r="Y1121" s="28">
        <v>0</v>
      </c>
      <c r="Z1121" s="81">
        <v>0</v>
      </c>
      <c r="AA1121" s="28">
        <v>0</v>
      </c>
      <c r="AB1121" s="81">
        <v>0</v>
      </c>
      <c r="AC1121" s="28">
        <v>0</v>
      </c>
      <c r="AD1121" s="24">
        <v>25.893333333333334</v>
      </c>
      <c r="AE1121" s="24" t="s">
        <v>105</v>
      </c>
      <c r="AF1121" s="24" t="s">
        <v>105</v>
      </c>
      <c r="AG1121" s="9"/>
      <c r="AH1121" s="78">
        <v>18</v>
      </c>
      <c r="AI1121" s="193">
        <v>5</v>
      </c>
      <c r="AJ1121" s="101">
        <v>11</v>
      </c>
      <c r="AK1121" s="101">
        <v>0</v>
      </c>
      <c r="AL1121" s="101">
        <v>0</v>
      </c>
      <c r="AM1121" s="101">
        <v>2</v>
      </c>
      <c r="AN1121" s="101">
        <v>0</v>
      </c>
      <c r="AO1121" s="101">
        <v>0</v>
      </c>
      <c r="AP1121" s="101">
        <v>0</v>
      </c>
      <c r="AQ1121" s="101">
        <v>0</v>
      </c>
      <c r="AR1121" s="101">
        <v>0</v>
      </c>
      <c r="AS1121" s="101">
        <v>0</v>
      </c>
      <c r="AT1121" s="101">
        <v>0</v>
      </c>
      <c r="AU1121" s="101">
        <v>0</v>
      </c>
      <c r="AV1121" s="101">
        <v>0</v>
      </c>
      <c r="AW1121" s="101">
        <v>0</v>
      </c>
      <c r="AX1121" s="101">
        <v>0</v>
      </c>
      <c r="AY1121" s="101">
        <v>0</v>
      </c>
      <c r="AZ1121" s="101">
        <v>0</v>
      </c>
      <c r="BA1121" s="101">
        <v>0</v>
      </c>
      <c r="BB1121" s="239">
        <v>0</v>
      </c>
      <c r="BC1121" s="81">
        <v>0</v>
      </c>
      <c r="BD1121" s="28">
        <v>0</v>
      </c>
      <c r="BE1121" s="81">
        <v>0</v>
      </c>
      <c r="BF1121" s="28">
        <v>0</v>
      </c>
      <c r="BG1121" s="81">
        <v>0</v>
      </c>
      <c r="BH1121" s="28">
        <v>0</v>
      </c>
      <c r="BI1121" s="24">
        <v>12.959444444444443</v>
      </c>
      <c r="BJ1121" s="24">
        <v>16.94899999999998</v>
      </c>
      <c r="BK1121" s="24" t="s">
        <v>105</v>
      </c>
      <c r="BL1121" s="9"/>
      <c r="BM1121" s="78">
        <v>21</v>
      </c>
      <c r="BN1121" s="182">
        <v>5</v>
      </c>
      <c r="BO1121" s="8">
        <v>11</v>
      </c>
      <c r="BP1121" s="8">
        <v>0</v>
      </c>
      <c r="BQ1121" s="8">
        <v>1</v>
      </c>
      <c r="BR1121" s="8">
        <v>4</v>
      </c>
      <c r="BS1121" s="8">
        <v>0</v>
      </c>
      <c r="BT1121" s="8">
        <v>0</v>
      </c>
      <c r="BU1121" s="8">
        <v>0</v>
      </c>
      <c r="BV1121" s="8">
        <v>0</v>
      </c>
      <c r="BW1121" s="8">
        <v>0</v>
      </c>
      <c r="BX1121" s="8">
        <v>0</v>
      </c>
      <c r="BY1121" s="8">
        <v>0</v>
      </c>
      <c r="BZ1121" s="8">
        <v>0</v>
      </c>
      <c r="CA1121" s="8">
        <v>0</v>
      </c>
      <c r="CB1121" s="8">
        <v>0</v>
      </c>
      <c r="CC1121" s="8">
        <v>0</v>
      </c>
      <c r="CD1121" s="8">
        <v>0</v>
      </c>
      <c r="CE1121" s="8">
        <v>0</v>
      </c>
      <c r="CF1121" s="8">
        <v>0</v>
      </c>
      <c r="CG1121" s="145">
        <v>0</v>
      </c>
      <c r="CH1121" s="81">
        <v>0</v>
      </c>
      <c r="CI1121" s="28">
        <v>0</v>
      </c>
      <c r="CJ1121" s="81">
        <v>0</v>
      </c>
      <c r="CK1121" s="28">
        <v>0</v>
      </c>
      <c r="CL1121" s="81">
        <v>0</v>
      </c>
      <c r="CM1121" s="28">
        <v>0</v>
      </c>
      <c r="CN1121" s="24">
        <v>14.807142857142857</v>
      </c>
      <c r="CO1121" s="24">
        <v>28.032</v>
      </c>
      <c r="CP1121" s="24">
        <v>29.529</v>
      </c>
      <c r="CQ1121" s="9"/>
    </row>
    <row r="1122" spans="1:95" x14ac:dyDescent="0.35">
      <c r="A1122" s="172">
        <v>2</v>
      </c>
      <c r="B1122" s="229">
        <v>0.95833299999999999</v>
      </c>
      <c r="C1122" s="79">
        <v>1</v>
      </c>
      <c r="D1122" s="240">
        <v>0</v>
      </c>
      <c r="E1122" s="241">
        <v>0</v>
      </c>
      <c r="F1122" s="241">
        <v>0</v>
      </c>
      <c r="G1122" s="241">
        <v>0</v>
      </c>
      <c r="H1122" s="241">
        <v>0</v>
      </c>
      <c r="I1122" s="241">
        <v>1</v>
      </c>
      <c r="J1122" s="241">
        <v>0</v>
      </c>
      <c r="K1122" s="241">
        <v>0</v>
      </c>
      <c r="L1122" s="241">
        <v>0</v>
      </c>
      <c r="M1122" s="241">
        <v>0</v>
      </c>
      <c r="N1122" s="241">
        <v>0</v>
      </c>
      <c r="O1122" s="241">
        <v>0</v>
      </c>
      <c r="P1122" s="241">
        <v>0</v>
      </c>
      <c r="Q1122" s="241">
        <v>0</v>
      </c>
      <c r="R1122" s="241">
        <v>0</v>
      </c>
      <c r="S1122" s="241">
        <v>0</v>
      </c>
      <c r="T1122" s="241">
        <v>0</v>
      </c>
      <c r="U1122" s="241">
        <v>0</v>
      </c>
      <c r="V1122" s="241">
        <v>0</v>
      </c>
      <c r="W1122" s="242">
        <v>0</v>
      </c>
      <c r="X1122" s="255">
        <v>1</v>
      </c>
      <c r="Y1122" s="254">
        <v>1</v>
      </c>
      <c r="Z1122" s="255">
        <v>0</v>
      </c>
      <c r="AA1122" s="254">
        <v>0</v>
      </c>
      <c r="AB1122" s="255">
        <v>0</v>
      </c>
      <c r="AC1122" s="254">
        <v>0</v>
      </c>
      <c r="AD1122" s="103">
        <v>31.39</v>
      </c>
      <c r="AE1122" s="103" t="s">
        <v>105</v>
      </c>
      <c r="AF1122" s="103" t="s">
        <v>105</v>
      </c>
      <c r="AG1122" s="9"/>
      <c r="AH1122" s="79">
        <v>0</v>
      </c>
      <c r="AI1122" s="240">
        <v>0</v>
      </c>
      <c r="AJ1122" s="241">
        <v>0</v>
      </c>
      <c r="AK1122" s="241">
        <v>0</v>
      </c>
      <c r="AL1122" s="241">
        <v>0</v>
      </c>
      <c r="AM1122" s="241">
        <v>0</v>
      </c>
      <c r="AN1122" s="241">
        <v>0</v>
      </c>
      <c r="AO1122" s="241">
        <v>0</v>
      </c>
      <c r="AP1122" s="241">
        <v>0</v>
      </c>
      <c r="AQ1122" s="241">
        <v>0</v>
      </c>
      <c r="AR1122" s="241">
        <v>0</v>
      </c>
      <c r="AS1122" s="241">
        <v>0</v>
      </c>
      <c r="AT1122" s="241">
        <v>0</v>
      </c>
      <c r="AU1122" s="241">
        <v>0</v>
      </c>
      <c r="AV1122" s="241">
        <v>0</v>
      </c>
      <c r="AW1122" s="241">
        <v>0</v>
      </c>
      <c r="AX1122" s="241">
        <v>0</v>
      </c>
      <c r="AY1122" s="241">
        <v>0</v>
      </c>
      <c r="AZ1122" s="241">
        <v>0</v>
      </c>
      <c r="BA1122" s="241">
        <v>0</v>
      </c>
      <c r="BB1122" s="242">
        <v>0</v>
      </c>
      <c r="BC1122" s="255">
        <v>0</v>
      </c>
      <c r="BD1122" s="254" t="s">
        <v>105</v>
      </c>
      <c r="BE1122" s="255">
        <v>0</v>
      </c>
      <c r="BF1122" s="254" t="s">
        <v>105</v>
      </c>
      <c r="BG1122" s="255">
        <v>0</v>
      </c>
      <c r="BH1122" s="254" t="s">
        <v>105</v>
      </c>
      <c r="BI1122" s="103" t="s">
        <v>105</v>
      </c>
      <c r="BJ1122" s="103" t="s">
        <v>105</v>
      </c>
      <c r="BK1122" s="103" t="s">
        <v>105</v>
      </c>
      <c r="BL1122" s="9"/>
      <c r="BM1122" s="79">
        <v>1</v>
      </c>
      <c r="BN1122" s="253">
        <v>0</v>
      </c>
      <c r="BO1122" s="13">
        <v>0</v>
      </c>
      <c r="BP1122" s="13">
        <v>0</v>
      </c>
      <c r="BQ1122" s="13">
        <v>0</v>
      </c>
      <c r="BR1122" s="13">
        <v>0</v>
      </c>
      <c r="BS1122" s="13">
        <v>1</v>
      </c>
      <c r="BT1122" s="13">
        <v>0</v>
      </c>
      <c r="BU1122" s="13">
        <v>0</v>
      </c>
      <c r="BV1122" s="13">
        <v>0</v>
      </c>
      <c r="BW1122" s="13">
        <v>0</v>
      </c>
      <c r="BX1122" s="13">
        <v>0</v>
      </c>
      <c r="BY1122" s="13">
        <v>0</v>
      </c>
      <c r="BZ1122" s="13">
        <v>0</v>
      </c>
      <c r="CA1122" s="13">
        <v>0</v>
      </c>
      <c r="CB1122" s="13">
        <v>0</v>
      </c>
      <c r="CC1122" s="13">
        <v>0</v>
      </c>
      <c r="CD1122" s="13">
        <v>0</v>
      </c>
      <c r="CE1122" s="13">
        <v>0</v>
      </c>
      <c r="CF1122" s="13">
        <v>0</v>
      </c>
      <c r="CG1122" s="148">
        <v>0</v>
      </c>
      <c r="CH1122" s="255">
        <v>1</v>
      </c>
      <c r="CI1122" s="254">
        <v>1</v>
      </c>
      <c r="CJ1122" s="255">
        <v>0</v>
      </c>
      <c r="CK1122" s="254">
        <v>0</v>
      </c>
      <c r="CL1122" s="255">
        <v>0</v>
      </c>
      <c r="CM1122" s="254">
        <v>0</v>
      </c>
      <c r="CN1122" s="103">
        <v>31.39</v>
      </c>
      <c r="CO1122" s="103" t="s">
        <v>105</v>
      </c>
      <c r="CP1122" s="103" t="s">
        <v>105</v>
      </c>
      <c r="CQ1122" s="9"/>
    </row>
    <row r="1123" spans="1:95" x14ac:dyDescent="0.35">
      <c r="A1123" s="172"/>
      <c r="B1123" s="323" t="s">
        <v>35</v>
      </c>
      <c r="C1123" s="324">
        <v>303</v>
      </c>
      <c r="D1123" s="325">
        <v>3</v>
      </c>
      <c r="E1123" s="325">
        <v>23</v>
      </c>
      <c r="F1123" s="325">
        <v>82</v>
      </c>
      <c r="G1123" s="325">
        <v>66</v>
      </c>
      <c r="H1123" s="325">
        <v>67</v>
      </c>
      <c r="I1123" s="325">
        <v>53</v>
      </c>
      <c r="J1123" s="325">
        <v>6</v>
      </c>
      <c r="K1123" s="325">
        <v>3</v>
      </c>
      <c r="L1123" s="325">
        <v>0</v>
      </c>
      <c r="M1123" s="325">
        <v>0</v>
      </c>
      <c r="N1123" s="325">
        <v>0</v>
      </c>
      <c r="O1123" s="325">
        <v>0</v>
      </c>
      <c r="P1123" s="325">
        <v>0</v>
      </c>
      <c r="Q1123" s="325">
        <v>0</v>
      </c>
      <c r="R1123" s="325">
        <v>0</v>
      </c>
      <c r="S1123" s="325">
        <v>0</v>
      </c>
      <c r="T1123" s="325">
        <v>0</v>
      </c>
      <c r="U1123" s="325">
        <v>0</v>
      </c>
      <c r="V1123" s="325">
        <v>0</v>
      </c>
      <c r="W1123" s="326">
        <v>0</v>
      </c>
      <c r="X1123" s="327">
        <v>62</v>
      </c>
      <c r="Y1123" s="343">
        <v>0.20462046204620463</v>
      </c>
      <c r="Z1123" s="327">
        <v>9</v>
      </c>
      <c r="AA1123" s="343">
        <v>2.9702970297029702E-2</v>
      </c>
      <c r="AB1123" s="327">
        <v>0</v>
      </c>
      <c r="AC1123" s="343">
        <v>0</v>
      </c>
      <c r="AD1123" s="344">
        <v>23.575874587458738</v>
      </c>
      <c r="AE1123" s="344">
        <v>30.943999999999999</v>
      </c>
      <c r="AF1123" s="344">
        <v>33.270000000000003</v>
      </c>
      <c r="AG1123" s="14"/>
      <c r="AH1123" s="327">
        <v>313</v>
      </c>
      <c r="AI1123" s="325">
        <v>32</v>
      </c>
      <c r="AJ1123" s="325">
        <v>85</v>
      </c>
      <c r="AK1123" s="325">
        <v>26</v>
      </c>
      <c r="AL1123" s="325">
        <v>56</v>
      </c>
      <c r="AM1123" s="325">
        <v>67</v>
      </c>
      <c r="AN1123" s="325">
        <v>36</v>
      </c>
      <c r="AO1123" s="325">
        <v>10</v>
      </c>
      <c r="AP1123" s="325">
        <v>1</v>
      </c>
      <c r="AQ1123" s="325">
        <v>0</v>
      </c>
      <c r="AR1123" s="325">
        <v>0</v>
      </c>
      <c r="AS1123" s="325">
        <v>0</v>
      </c>
      <c r="AT1123" s="325">
        <v>0</v>
      </c>
      <c r="AU1123" s="325">
        <v>0</v>
      </c>
      <c r="AV1123" s="325">
        <v>0</v>
      </c>
      <c r="AW1123" s="325">
        <v>0</v>
      </c>
      <c r="AX1123" s="325">
        <v>0</v>
      </c>
      <c r="AY1123" s="325">
        <v>0</v>
      </c>
      <c r="AZ1123" s="325">
        <v>0</v>
      </c>
      <c r="BA1123" s="325">
        <v>0</v>
      </c>
      <c r="BB1123" s="326">
        <v>0</v>
      </c>
      <c r="BC1123" s="327">
        <v>46</v>
      </c>
      <c r="BD1123" s="343">
        <v>0.14696485623003194</v>
      </c>
      <c r="BE1123" s="327">
        <v>11</v>
      </c>
      <c r="BF1123" s="343">
        <v>3.5143769968051117E-2</v>
      </c>
      <c r="BG1123" s="327">
        <v>0</v>
      </c>
      <c r="BH1123" s="343">
        <v>0</v>
      </c>
      <c r="BI1123" s="344">
        <v>20.696645367412145</v>
      </c>
      <c r="BJ1123" s="344">
        <v>29.986999999999998</v>
      </c>
      <c r="BK1123" s="344">
        <v>34.396000000000001</v>
      </c>
      <c r="BL1123" s="14"/>
      <c r="BM1123" s="327">
        <v>616</v>
      </c>
      <c r="BN1123" s="325">
        <v>35</v>
      </c>
      <c r="BO1123" s="325">
        <v>108</v>
      </c>
      <c r="BP1123" s="325">
        <v>108</v>
      </c>
      <c r="BQ1123" s="325">
        <v>122</v>
      </c>
      <c r="BR1123" s="325">
        <v>134</v>
      </c>
      <c r="BS1123" s="325">
        <v>89</v>
      </c>
      <c r="BT1123" s="325">
        <v>16</v>
      </c>
      <c r="BU1123" s="325">
        <v>4</v>
      </c>
      <c r="BV1123" s="325">
        <v>0</v>
      </c>
      <c r="BW1123" s="325">
        <v>0</v>
      </c>
      <c r="BX1123" s="325">
        <v>0</v>
      </c>
      <c r="BY1123" s="325">
        <v>0</v>
      </c>
      <c r="BZ1123" s="325">
        <v>0</v>
      </c>
      <c r="CA1123" s="325">
        <v>0</v>
      </c>
      <c r="CB1123" s="325">
        <v>0</v>
      </c>
      <c r="CC1123" s="325">
        <v>0</v>
      </c>
      <c r="CD1123" s="325">
        <v>0</v>
      </c>
      <c r="CE1123" s="325">
        <v>0</v>
      </c>
      <c r="CF1123" s="325">
        <v>0</v>
      </c>
      <c r="CG1123" s="326">
        <v>0</v>
      </c>
      <c r="CH1123" s="283">
        <v>108</v>
      </c>
      <c r="CI1123" s="307">
        <v>0.17532467532467533</v>
      </c>
      <c r="CJ1123" s="283">
        <v>20</v>
      </c>
      <c r="CK1123" s="307">
        <v>3.2467532467532464E-2</v>
      </c>
      <c r="CL1123" s="283">
        <v>0</v>
      </c>
      <c r="CM1123" s="307">
        <v>0</v>
      </c>
      <c r="CN1123" s="308">
        <v>22.11288961038963</v>
      </c>
      <c r="CO1123" s="308">
        <v>30.552499999999995</v>
      </c>
      <c r="CP1123" s="308">
        <v>33.538499999999985</v>
      </c>
      <c r="CQ1123" s="9"/>
    </row>
    <row r="1124" spans="1:95" x14ac:dyDescent="0.35">
      <c r="A1124" s="172"/>
      <c r="B1124" s="328" t="s">
        <v>36</v>
      </c>
      <c r="C1124" s="329">
        <v>339</v>
      </c>
      <c r="D1124" s="330">
        <v>3</v>
      </c>
      <c r="E1124" s="330">
        <v>32</v>
      </c>
      <c r="F1124" s="330">
        <v>93</v>
      </c>
      <c r="G1124" s="330">
        <v>71</v>
      </c>
      <c r="H1124" s="330">
        <v>73</v>
      </c>
      <c r="I1124" s="330">
        <v>56</v>
      </c>
      <c r="J1124" s="330">
        <v>8</v>
      </c>
      <c r="K1124" s="330">
        <v>3</v>
      </c>
      <c r="L1124" s="330">
        <v>0</v>
      </c>
      <c r="M1124" s="330">
        <v>0</v>
      </c>
      <c r="N1124" s="330">
        <v>0</v>
      </c>
      <c r="O1124" s="330">
        <v>0</v>
      </c>
      <c r="P1124" s="330">
        <v>0</v>
      </c>
      <c r="Q1124" s="330">
        <v>0</v>
      </c>
      <c r="R1124" s="330">
        <v>0</v>
      </c>
      <c r="S1124" s="330">
        <v>0</v>
      </c>
      <c r="T1124" s="330">
        <v>0</v>
      </c>
      <c r="U1124" s="330">
        <v>0</v>
      </c>
      <c r="V1124" s="330">
        <v>0</v>
      </c>
      <c r="W1124" s="331">
        <v>0</v>
      </c>
      <c r="X1124" s="332">
        <v>67</v>
      </c>
      <c r="Y1124" s="345">
        <v>0.19764011799410031</v>
      </c>
      <c r="Z1124" s="332">
        <v>11</v>
      </c>
      <c r="AA1124" s="345">
        <v>3.2448377581120944E-2</v>
      </c>
      <c r="AB1124" s="332">
        <v>0</v>
      </c>
      <c r="AC1124" s="345">
        <v>0</v>
      </c>
      <c r="AD1124" s="346">
        <v>23.283687315634214</v>
      </c>
      <c r="AE1124" s="346">
        <v>30.93</v>
      </c>
      <c r="AF1124" s="346">
        <v>33.33</v>
      </c>
      <c r="AG1124" s="14"/>
      <c r="AH1124" s="332">
        <v>338</v>
      </c>
      <c r="AI1124" s="330">
        <v>33</v>
      </c>
      <c r="AJ1124" s="330">
        <v>91</v>
      </c>
      <c r="AK1124" s="330">
        <v>29</v>
      </c>
      <c r="AL1124" s="330">
        <v>64</v>
      </c>
      <c r="AM1124" s="330">
        <v>73</v>
      </c>
      <c r="AN1124" s="330">
        <v>37</v>
      </c>
      <c r="AO1124" s="330">
        <v>10</v>
      </c>
      <c r="AP1124" s="330">
        <v>1</v>
      </c>
      <c r="AQ1124" s="330">
        <v>0</v>
      </c>
      <c r="AR1124" s="330">
        <v>0</v>
      </c>
      <c r="AS1124" s="330">
        <v>0</v>
      </c>
      <c r="AT1124" s="330">
        <v>0</v>
      </c>
      <c r="AU1124" s="330">
        <v>0</v>
      </c>
      <c r="AV1124" s="330">
        <v>0</v>
      </c>
      <c r="AW1124" s="330">
        <v>0</v>
      </c>
      <c r="AX1124" s="330">
        <v>0</v>
      </c>
      <c r="AY1124" s="330">
        <v>0</v>
      </c>
      <c r="AZ1124" s="330">
        <v>0</v>
      </c>
      <c r="BA1124" s="330">
        <v>0</v>
      </c>
      <c r="BB1124" s="331">
        <v>0</v>
      </c>
      <c r="BC1124" s="332">
        <v>47</v>
      </c>
      <c r="BD1124" s="345">
        <v>0.13905325443786981</v>
      </c>
      <c r="BE1124" s="332">
        <v>11</v>
      </c>
      <c r="BF1124" s="345">
        <v>3.2544378698224852E-2</v>
      </c>
      <c r="BG1124" s="332">
        <v>0</v>
      </c>
      <c r="BH1124" s="345">
        <v>0</v>
      </c>
      <c r="BI1124" s="346">
        <v>20.660562130177528</v>
      </c>
      <c r="BJ1124" s="346">
        <v>29.703999999999997</v>
      </c>
      <c r="BK1124" s="346">
        <v>34.095500000000001</v>
      </c>
      <c r="BL1124" s="14"/>
      <c r="BM1124" s="332">
        <v>677</v>
      </c>
      <c r="BN1124" s="330">
        <v>36</v>
      </c>
      <c r="BO1124" s="330">
        <v>123</v>
      </c>
      <c r="BP1124" s="330">
        <v>122</v>
      </c>
      <c r="BQ1124" s="330">
        <v>135</v>
      </c>
      <c r="BR1124" s="330">
        <v>146</v>
      </c>
      <c r="BS1124" s="330">
        <v>93</v>
      </c>
      <c r="BT1124" s="330">
        <v>18</v>
      </c>
      <c r="BU1124" s="330">
        <v>4</v>
      </c>
      <c r="BV1124" s="330">
        <v>0</v>
      </c>
      <c r="BW1124" s="330">
        <v>0</v>
      </c>
      <c r="BX1124" s="330">
        <v>0</v>
      </c>
      <c r="BY1124" s="330">
        <v>0</v>
      </c>
      <c r="BZ1124" s="330">
        <v>0</v>
      </c>
      <c r="CA1124" s="330">
        <v>0</v>
      </c>
      <c r="CB1124" s="330">
        <v>0</v>
      </c>
      <c r="CC1124" s="330">
        <v>0</v>
      </c>
      <c r="CD1124" s="330">
        <v>0</v>
      </c>
      <c r="CE1124" s="330">
        <v>0</v>
      </c>
      <c r="CF1124" s="330">
        <v>0</v>
      </c>
      <c r="CG1124" s="331">
        <v>0</v>
      </c>
      <c r="CH1124" s="288">
        <v>114</v>
      </c>
      <c r="CI1124" s="309">
        <v>0.16838995568685378</v>
      </c>
      <c r="CJ1124" s="288">
        <v>22</v>
      </c>
      <c r="CK1124" s="309">
        <v>3.2496307237813882E-2</v>
      </c>
      <c r="CL1124" s="288">
        <v>0</v>
      </c>
      <c r="CM1124" s="309">
        <v>0</v>
      </c>
      <c r="CN1124" s="310">
        <v>21.974062038404742</v>
      </c>
      <c r="CO1124" s="310">
        <v>30.391999999999999</v>
      </c>
      <c r="CP1124" s="310">
        <v>33.354000000000006</v>
      </c>
      <c r="CQ1124" s="9"/>
    </row>
    <row r="1125" spans="1:95" x14ac:dyDescent="0.35">
      <c r="A1125" s="172"/>
      <c r="B1125" s="333" t="s">
        <v>37</v>
      </c>
      <c r="C1125" s="334">
        <v>343</v>
      </c>
      <c r="D1125" s="335">
        <v>3</v>
      </c>
      <c r="E1125" s="335">
        <v>32</v>
      </c>
      <c r="F1125" s="335">
        <v>93</v>
      </c>
      <c r="G1125" s="335">
        <v>72</v>
      </c>
      <c r="H1125" s="335">
        <v>75</v>
      </c>
      <c r="I1125" s="335">
        <v>57</v>
      </c>
      <c r="J1125" s="335">
        <v>8</v>
      </c>
      <c r="K1125" s="335">
        <v>3</v>
      </c>
      <c r="L1125" s="335">
        <v>0</v>
      </c>
      <c r="M1125" s="335">
        <v>0</v>
      </c>
      <c r="N1125" s="335">
        <v>0</v>
      </c>
      <c r="O1125" s="335">
        <v>0</v>
      </c>
      <c r="P1125" s="335">
        <v>0</v>
      </c>
      <c r="Q1125" s="335">
        <v>0</v>
      </c>
      <c r="R1125" s="335">
        <v>0</v>
      </c>
      <c r="S1125" s="335">
        <v>0</v>
      </c>
      <c r="T1125" s="335">
        <v>0</v>
      </c>
      <c r="U1125" s="335">
        <v>0</v>
      </c>
      <c r="V1125" s="335">
        <v>0</v>
      </c>
      <c r="W1125" s="336">
        <v>0</v>
      </c>
      <c r="X1125" s="337">
        <v>68</v>
      </c>
      <c r="Y1125" s="347">
        <v>0.19825072886297376</v>
      </c>
      <c r="Z1125" s="337">
        <v>11</v>
      </c>
      <c r="AA1125" s="347">
        <v>3.2069970845481049E-2</v>
      </c>
      <c r="AB1125" s="337">
        <v>0</v>
      </c>
      <c r="AC1125" s="347">
        <v>0</v>
      </c>
      <c r="AD1125" s="348">
        <v>23.306578947368418</v>
      </c>
      <c r="AE1125" s="348">
        <v>30.916499999999999</v>
      </c>
      <c r="AF1125" s="348">
        <v>33.284999999999989</v>
      </c>
      <c r="AG1125" s="14"/>
      <c r="AH1125" s="337">
        <v>356</v>
      </c>
      <c r="AI1125" s="335">
        <v>38</v>
      </c>
      <c r="AJ1125" s="335">
        <v>102</v>
      </c>
      <c r="AK1125" s="335">
        <v>29</v>
      </c>
      <c r="AL1125" s="335">
        <v>64</v>
      </c>
      <c r="AM1125" s="335">
        <v>75</v>
      </c>
      <c r="AN1125" s="335">
        <v>37</v>
      </c>
      <c r="AO1125" s="335">
        <v>10</v>
      </c>
      <c r="AP1125" s="335">
        <v>1</v>
      </c>
      <c r="AQ1125" s="335">
        <v>0</v>
      </c>
      <c r="AR1125" s="335">
        <v>0</v>
      </c>
      <c r="AS1125" s="335">
        <v>0</v>
      </c>
      <c r="AT1125" s="335">
        <v>0</v>
      </c>
      <c r="AU1125" s="335">
        <v>0</v>
      </c>
      <c r="AV1125" s="335">
        <v>0</v>
      </c>
      <c r="AW1125" s="335">
        <v>0</v>
      </c>
      <c r="AX1125" s="335">
        <v>0</v>
      </c>
      <c r="AY1125" s="335">
        <v>0</v>
      </c>
      <c r="AZ1125" s="335">
        <v>0</v>
      </c>
      <c r="BA1125" s="335">
        <v>0</v>
      </c>
      <c r="BB1125" s="336">
        <v>0</v>
      </c>
      <c r="BC1125" s="337">
        <v>47</v>
      </c>
      <c r="BD1125" s="347">
        <v>0.13202247191011235</v>
      </c>
      <c r="BE1125" s="337">
        <v>11</v>
      </c>
      <c r="BF1125" s="347">
        <v>3.0898876404494381E-2</v>
      </c>
      <c r="BG1125" s="337">
        <v>0</v>
      </c>
      <c r="BH1125" s="347">
        <v>0</v>
      </c>
      <c r="BI1125" s="348">
        <v>20.271179775280913</v>
      </c>
      <c r="BJ1125" s="348">
        <v>29.579000000000001</v>
      </c>
      <c r="BK1125" s="348">
        <v>33.901499999999992</v>
      </c>
      <c r="BL1125" s="14"/>
      <c r="BM1125" s="337">
        <v>699</v>
      </c>
      <c r="BN1125" s="335">
        <v>41</v>
      </c>
      <c r="BO1125" s="335">
        <v>134</v>
      </c>
      <c r="BP1125" s="335">
        <v>122</v>
      </c>
      <c r="BQ1125" s="335">
        <v>136</v>
      </c>
      <c r="BR1125" s="335">
        <v>150</v>
      </c>
      <c r="BS1125" s="335">
        <v>94</v>
      </c>
      <c r="BT1125" s="335">
        <v>18</v>
      </c>
      <c r="BU1125" s="335">
        <v>4</v>
      </c>
      <c r="BV1125" s="335">
        <v>0</v>
      </c>
      <c r="BW1125" s="335">
        <v>0</v>
      </c>
      <c r="BX1125" s="335">
        <v>0</v>
      </c>
      <c r="BY1125" s="335">
        <v>0</v>
      </c>
      <c r="BZ1125" s="335">
        <v>0</v>
      </c>
      <c r="CA1125" s="335">
        <v>0</v>
      </c>
      <c r="CB1125" s="335">
        <v>0</v>
      </c>
      <c r="CC1125" s="335">
        <v>0</v>
      </c>
      <c r="CD1125" s="335">
        <v>0</v>
      </c>
      <c r="CE1125" s="335">
        <v>0</v>
      </c>
      <c r="CF1125" s="335">
        <v>0</v>
      </c>
      <c r="CG1125" s="336">
        <v>0</v>
      </c>
      <c r="CH1125" s="293">
        <v>115</v>
      </c>
      <c r="CI1125" s="311">
        <v>0.16452074391988555</v>
      </c>
      <c r="CJ1125" s="293">
        <v>22</v>
      </c>
      <c r="CK1125" s="311">
        <v>3.1473533619456366E-2</v>
      </c>
      <c r="CL1125" s="293">
        <v>0</v>
      </c>
      <c r="CM1125" s="311">
        <v>0</v>
      </c>
      <c r="CN1125" s="312">
        <v>21.758438395415482</v>
      </c>
      <c r="CO1125" s="312">
        <v>30.294499999999999</v>
      </c>
      <c r="CP1125" s="312">
        <v>33.340000000000003</v>
      </c>
      <c r="CQ1125" s="9"/>
    </row>
    <row r="1126" spans="1:95" x14ac:dyDescent="0.35">
      <c r="A1126" s="172"/>
      <c r="B1126" s="338" t="s">
        <v>38</v>
      </c>
      <c r="C1126" s="339">
        <v>345</v>
      </c>
      <c r="D1126" s="340">
        <v>3</v>
      </c>
      <c r="E1126" s="340">
        <v>33</v>
      </c>
      <c r="F1126" s="340">
        <v>94</v>
      </c>
      <c r="G1126" s="340">
        <v>72</v>
      </c>
      <c r="H1126" s="340">
        <v>75</v>
      </c>
      <c r="I1126" s="340">
        <v>57</v>
      </c>
      <c r="J1126" s="340">
        <v>8</v>
      </c>
      <c r="K1126" s="340">
        <v>3</v>
      </c>
      <c r="L1126" s="340">
        <v>0</v>
      </c>
      <c r="M1126" s="340">
        <v>0</v>
      </c>
      <c r="N1126" s="340">
        <v>0</v>
      </c>
      <c r="O1126" s="340">
        <v>0</v>
      </c>
      <c r="P1126" s="340">
        <v>0</v>
      </c>
      <c r="Q1126" s="340">
        <v>0</v>
      </c>
      <c r="R1126" s="340">
        <v>0</v>
      </c>
      <c r="S1126" s="340">
        <v>0</v>
      </c>
      <c r="T1126" s="340">
        <v>0</v>
      </c>
      <c r="U1126" s="340">
        <v>0</v>
      </c>
      <c r="V1126" s="340">
        <v>0</v>
      </c>
      <c r="W1126" s="341">
        <v>0</v>
      </c>
      <c r="X1126" s="342">
        <v>68</v>
      </c>
      <c r="Y1126" s="349">
        <v>0.19710144927536233</v>
      </c>
      <c r="Z1126" s="342">
        <v>11</v>
      </c>
      <c r="AA1126" s="349">
        <v>3.1884057971014491E-2</v>
      </c>
      <c r="AB1126" s="342">
        <v>0</v>
      </c>
      <c r="AC1126" s="349">
        <v>0</v>
      </c>
      <c r="AD1126" s="350">
        <v>23.270695652173909</v>
      </c>
      <c r="AE1126" s="350">
        <v>30.931000000000001</v>
      </c>
      <c r="AF1126" s="350">
        <v>33.239999999999995</v>
      </c>
      <c r="AG1126" s="14"/>
      <c r="AH1126" s="342">
        <v>358</v>
      </c>
      <c r="AI1126" s="340">
        <v>38</v>
      </c>
      <c r="AJ1126" s="340">
        <v>103</v>
      </c>
      <c r="AK1126" s="340">
        <v>29</v>
      </c>
      <c r="AL1126" s="340">
        <v>64</v>
      </c>
      <c r="AM1126" s="340">
        <v>75</v>
      </c>
      <c r="AN1126" s="340">
        <v>38</v>
      </c>
      <c r="AO1126" s="340">
        <v>10</v>
      </c>
      <c r="AP1126" s="340">
        <v>1</v>
      </c>
      <c r="AQ1126" s="340">
        <v>0</v>
      </c>
      <c r="AR1126" s="340">
        <v>0</v>
      </c>
      <c r="AS1126" s="340">
        <v>0</v>
      </c>
      <c r="AT1126" s="340">
        <v>0</v>
      </c>
      <c r="AU1126" s="340">
        <v>0</v>
      </c>
      <c r="AV1126" s="340">
        <v>0</v>
      </c>
      <c r="AW1126" s="340">
        <v>0</v>
      </c>
      <c r="AX1126" s="340">
        <v>0</v>
      </c>
      <c r="AY1126" s="340">
        <v>0</v>
      </c>
      <c r="AZ1126" s="340">
        <v>0</v>
      </c>
      <c r="BA1126" s="340">
        <v>0</v>
      </c>
      <c r="BB1126" s="341">
        <v>0</v>
      </c>
      <c r="BC1126" s="342">
        <v>48</v>
      </c>
      <c r="BD1126" s="349">
        <v>0.13407821229050279</v>
      </c>
      <c r="BE1126" s="342">
        <v>11</v>
      </c>
      <c r="BF1126" s="349">
        <v>3.0726256983240222E-2</v>
      </c>
      <c r="BG1126" s="342">
        <v>0</v>
      </c>
      <c r="BH1126" s="349">
        <v>0</v>
      </c>
      <c r="BI1126" s="350">
        <v>20.282681564245824</v>
      </c>
      <c r="BJ1126" s="350">
        <v>29.5945</v>
      </c>
      <c r="BK1126" s="350">
        <v>33.880499999999998</v>
      </c>
      <c r="BL1126" s="14"/>
      <c r="BM1126" s="342">
        <v>703</v>
      </c>
      <c r="BN1126" s="340">
        <v>41</v>
      </c>
      <c r="BO1126" s="340">
        <v>136</v>
      </c>
      <c r="BP1126" s="340">
        <v>123</v>
      </c>
      <c r="BQ1126" s="340">
        <v>136</v>
      </c>
      <c r="BR1126" s="340">
        <v>150</v>
      </c>
      <c r="BS1126" s="340">
        <v>95</v>
      </c>
      <c r="BT1126" s="340">
        <v>18</v>
      </c>
      <c r="BU1126" s="340">
        <v>4</v>
      </c>
      <c r="BV1126" s="340">
        <v>0</v>
      </c>
      <c r="BW1126" s="340">
        <v>0</v>
      </c>
      <c r="BX1126" s="340">
        <v>0</v>
      </c>
      <c r="BY1126" s="340">
        <v>0</v>
      </c>
      <c r="BZ1126" s="340">
        <v>0</v>
      </c>
      <c r="CA1126" s="340">
        <v>0</v>
      </c>
      <c r="CB1126" s="340">
        <v>0</v>
      </c>
      <c r="CC1126" s="340">
        <v>0</v>
      </c>
      <c r="CD1126" s="340">
        <v>0</v>
      </c>
      <c r="CE1126" s="340">
        <v>0</v>
      </c>
      <c r="CF1126" s="340">
        <v>0</v>
      </c>
      <c r="CG1126" s="341">
        <v>0</v>
      </c>
      <c r="CH1126" s="298">
        <v>116</v>
      </c>
      <c r="CI1126" s="313">
        <v>0.16500711237553342</v>
      </c>
      <c r="CJ1126" s="298">
        <v>22</v>
      </c>
      <c r="CK1126" s="313">
        <v>3.1294452347083924E-2</v>
      </c>
      <c r="CL1126" s="298">
        <v>0</v>
      </c>
      <c r="CM1126" s="313">
        <v>0</v>
      </c>
      <c r="CN1126" s="314">
        <v>21.749061166429595</v>
      </c>
      <c r="CO1126" s="314">
        <v>30.32</v>
      </c>
      <c r="CP1126" s="314">
        <v>33.338000000000001</v>
      </c>
      <c r="CQ1126" s="9"/>
    </row>
    <row r="1127" spans="1:95" x14ac:dyDescent="0.35">
      <c r="A1127" s="172"/>
      <c r="H1127" s="9"/>
      <c r="I1127" s="9"/>
      <c r="AG1127" s="9"/>
      <c r="AM1127" s="9"/>
      <c r="AN1127" s="9"/>
      <c r="BL1127" s="9"/>
      <c r="BR1127" s="9"/>
      <c r="BS1127" s="9"/>
      <c r="CQ1127" s="9"/>
    </row>
    <row r="1128" spans="1:95" x14ac:dyDescent="0.35">
      <c r="A1128" s="172"/>
      <c r="B1128" s="177" t="s">
        <v>10</v>
      </c>
      <c r="C1128" s="17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36"/>
      <c r="AG1128" s="9"/>
      <c r="AM1128" s="9"/>
      <c r="AN1128" s="9"/>
      <c r="BL1128" s="9"/>
      <c r="BR1128" s="9"/>
      <c r="BS1128" s="9"/>
      <c r="CQ1128" s="9"/>
    </row>
    <row r="1129" spans="1:95" x14ac:dyDescent="0.35">
      <c r="A1129" s="172">
        <v>3</v>
      </c>
      <c r="B1129" s="229">
        <v>0</v>
      </c>
      <c r="C1129" s="77">
        <v>0</v>
      </c>
      <c r="D1129" s="237">
        <v>0</v>
      </c>
      <c r="E1129" s="70">
        <v>0</v>
      </c>
      <c r="F1129" s="70">
        <v>0</v>
      </c>
      <c r="G1129" s="70">
        <v>0</v>
      </c>
      <c r="H1129" s="70">
        <v>0</v>
      </c>
      <c r="I1129" s="70">
        <v>0</v>
      </c>
      <c r="J1129" s="70">
        <v>0</v>
      </c>
      <c r="K1129" s="70">
        <v>0</v>
      </c>
      <c r="L1129" s="70">
        <v>0</v>
      </c>
      <c r="M1129" s="70">
        <v>0</v>
      </c>
      <c r="N1129" s="70">
        <v>0</v>
      </c>
      <c r="O1129" s="70">
        <v>0</v>
      </c>
      <c r="P1129" s="70">
        <v>0</v>
      </c>
      <c r="Q1129" s="70">
        <v>0</v>
      </c>
      <c r="R1129" s="70">
        <v>0</v>
      </c>
      <c r="S1129" s="70">
        <v>0</v>
      </c>
      <c r="T1129" s="70">
        <v>0</v>
      </c>
      <c r="U1129" s="70">
        <v>0</v>
      </c>
      <c r="V1129" s="70">
        <v>0</v>
      </c>
      <c r="W1129" s="238">
        <v>0</v>
      </c>
      <c r="X1129" s="80">
        <v>0</v>
      </c>
      <c r="Y1129" s="27" t="s">
        <v>105</v>
      </c>
      <c r="Z1129" s="80">
        <v>0</v>
      </c>
      <c r="AA1129" s="27" t="s">
        <v>105</v>
      </c>
      <c r="AB1129" s="80">
        <v>0</v>
      </c>
      <c r="AC1129" s="27" t="s">
        <v>105</v>
      </c>
      <c r="AD1129" s="22" t="s">
        <v>105</v>
      </c>
      <c r="AE1129" s="22" t="s">
        <v>105</v>
      </c>
      <c r="AF1129" s="22" t="s">
        <v>105</v>
      </c>
      <c r="AG1129" s="9"/>
      <c r="AH1129" s="77">
        <v>0</v>
      </c>
      <c r="AI1129" s="237">
        <v>0</v>
      </c>
      <c r="AJ1129" s="70">
        <v>0</v>
      </c>
      <c r="AK1129" s="70">
        <v>0</v>
      </c>
      <c r="AL1129" s="70">
        <v>0</v>
      </c>
      <c r="AM1129" s="70">
        <v>0</v>
      </c>
      <c r="AN1129" s="70">
        <v>0</v>
      </c>
      <c r="AO1129" s="70">
        <v>0</v>
      </c>
      <c r="AP1129" s="70">
        <v>0</v>
      </c>
      <c r="AQ1129" s="70">
        <v>0</v>
      </c>
      <c r="AR1129" s="70">
        <v>0</v>
      </c>
      <c r="AS1129" s="70">
        <v>0</v>
      </c>
      <c r="AT1129" s="70">
        <v>0</v>
      </c>
      <c r="AU1129" s="70">
        <v>0</v>
      </c>
      <c r="AV1129" s="70">
        <v>0</v>
      </c>
      <c r="AW1129" s="70">
        <v>0</v>
      </c>
      <c r="AX1129" s="70">
        <v>0</v>
      </c>
      <c r="AY1129" s="70">
        <v>0</v>
      </c>
      <c r="AZ1129" s="70">
        <v>0</v>
      </c>
      <c r="BA1129" s="70">
        <v>0</v>
      </c>
      <c r="BB1129" s="238">
        <v>0</v>
      </c>
      <c r="BC1129" s="80">
        <v>0</v>
      </c>
      <c r="BD1129" s="27" t="s">
        <v>105</v>
      </c>
      <c r="BE1129" s="80">
        <v>0</v>
      </c>
      <c r="BF1129" s="27" t="s">
        <v>105</v>
      </c>
      <c r="BG1129" s="80">
        <v>0</v>
      </c>
      <c r="BH1129" s="27" t="s">
        <v>105</v>
      </c>
      <c r="BI1129" s="22" t="s">
        <v>105</v>
      </c>
      <c r="BJ1129" s="22" t="s">
        <v>105</v>
      </c>
      <c r="BK1129" s="22" t="s">
        <v>105</v>
      </c>
      <c r="BL1129" s="9"/>
      <c r="BM1129" s="77">
        <v>0</v>
      </c>
      <c r="BN1129" s="252">
        <v>0</v>
      </c>
      <c r="BO1129" s="142">
        <v>0</v>
      </c>
      <c r="BP1129" s="142">
        <v>0</v>
      </c>
      <c r="BQ1129" s="142">
        <v>0</v>
      </c>
      <c r="BR1129" s="142">
        <v>0</v>
      </c>
      <c r="BS1129" s="142">
        <v>0</v>
      </c>
      <c r="BT1129" s="142">
        <v>0</v>
      </c>
      <c r="BU1129" s="142">
        <v>0</v>
      </c>
      <c r="BV1129" s="142">
        <v>0</v>
      </c>
      <c r="BW1129" s="142">
        <v>0</v>
      </c>
      <c r="BX1129" s="142">
        <v>0</v>
      </c>
      <c r="BY1129" s="142">
        <v>0</v>
      </c>
      <c r="BZ1129" s="142">
        <v>0</v>
      </c>
      <c r="CA1129" s="142">
        <v>0</v>
      </c>
      <c r="CB1129" s="142">
        <v>0</v>
      </c>
      <c r="CC1129" s="142">
        <v>0</v>
      </c>
      <c r="CD1129" s="142">
        <v>0</v>
      </c>
      <c r="CE1129" s="142">
        <v>0</v>
      </c>
      <c r="CF1129" s="142">
        <v>0</v>
      </c>
      <c r="CG1129" s="143">
        <v>0</v>
      </c>
      <c r="CH1129" s="80">
        <v>0</v>
      </c>
      <c r="CI1129" s="27" t="s">
        <v>105</v>
      </c>
      <c r="CJ1129" s="80">
        <v>0</v>
      </c>
      <c r="CK1129" s="27" t="s">
        <v>105</v>
      </c>
      <c r="CL1129" s="80">
        <v>0</v>
      </c>
      <c r="CM1129" s="27" t="s">
        <v>105</v>
      </c>
      <c r="CN1129" s="22" t="s">
        <v>105</v>
      </c>
      <c r="CO1129" s="22" t="s">
        <v>105</v>
      </c>
      <c r="CP1129" s="22" t="s">
        <v>105</v>
      </c>
      <c r="CQ1129" s="9"/>
    </row>
    <row r="1130" spans="1:95" x14ac:dyDescent="0.35">
      <c r="A1130" s="172">
        <v>3</v>
      </c>
      <c r="B1130" s="229">
        <v>4.1667000000000003E-2</v>
      </c>
      <c r="C1130" s="78">
        <v>0</v>
      </c>
      <c r="D1130" s="193">
        <v>0</v>
      </c>
      <c r="E1130" s="101">
        <v>0</v>
      </c>
      <c r="F1130" s="101">
        <v>0</v>
      </c>
      <c r="G1130" s="101">
        <v>0</v>
      </c>
      <c r="H1130" s="101">
        <v>0</v>
      </c>
      <c r="I1130" s="101">
        <v>0</v>
      </c>
      <c r="J1130" s="101">
        <v>0</v>
      </c>
      <c r="K1130" s="101">
        <v>0</v>
      </c>
      <c r="L1130" s="101">
        <v>0</v>
      </c>
      <c r="M1130" s="101">
        <v>0</v>
      </c>
      <c r="N1130" s="101">
        <v>0</v>
      </c>
      <c r="O1130" s="101">
        <v>0</v>
      </c>
      <c r="P1130" s="101">
        <v>0</v>
      </c>
      <c r="Q1130" s="101">
        <v>0</v>
      </c>
      <c r="R1130" s="101">
        <v>0</v>
      </c>
      <c r="S1130" s="101">
        <v>0</v>
      </c>
      <c r="T1130" s="101">
        <v>0</v>
      </c>
      <c r="U1130" s="101">
        <v>0</v>
      </c>
      <c r="V1130" s="101">
        <v>0</v>
      </c>
      <c r="W1130" s="239">
        <v>0</v>
      </c>
      <c r="X1130" s="81">
        <v>0</v>
      </c>
      <c r="Y1130" s="28" t="s">
        <v>105</v>
      </c>
      <c r="Z1130" s="81">
        <v>0</v>
      </c>
      <c r="AA1130" s="28" t="s">
        <v>105</v>
      </c>
      <c r="AB1130" s="81">
        <v>0</v>
      </c>
      <c r="AC1130" s="28" t="s">
        <v>105</v>
      </c>
      <c r="AD1130" s="24" t="s">
        <v>105</v>
      </c>
      <c r="AE1130" s="24" t="s">
        <v>105</v>
      </c>
      <c r="AF1130" s="24" t="s">
        <v>105</v>
      </c>
      <c r="AG1130" s="9"/>
      <c r="AH1130" s="78">
        <v>0</v>
      </c>
      <c r="AI1130" s="193">
        <v>0</v>
      </c>
      <c r="AJ1130" s="101">
        <v>0</v>
      </c>
      <c r="AK1130" s="101">
        <v>0</v>
      </c>
      <c r="AL1130" s="101">
        <v>0</v>
      </c>
      <c r="AM1130" s="101">
        <v>0</v>
      </c>
      <c r="AN1130" s="101">
        <v>0</v>
      </c>
      <c r="AO1130" s="101">
        <v>0</v>
      </c>
      <c r="AP1130" s="101">
        <v>0</v>
      </c>
      <c r="AQ1130" s="101">
        <v>0</v>
      </c>
      <c r="AR1130" s="101">
        <v>0</v>
      </c>
      <c r="AS1130" s="101">
        <v>0</v>
      </c>
      <c r="AT1130" s="101">
        <v>0</v>
      </c>
      <c r="AU1130" s="101">
        <v>0</v>
      </c>
      <c r="AV1130" s="101">
        <v>0</v>
      </c>
      <c r="AW1130" s="101">
        <v>0</v>
      </c>
      <c r="AX1130" s="101">
        <v>0</v>
      </c>
      <c r="AY1130" s="101">
        <v>0</v>
      </c>
      <c r="AZ1130" s="101">
        <v>0</v>
      </c>
      <c r="BA1130" s="101">
        <v>0</v>
      </c>
      <c r="BB1130" s="239">
        <v>0</v>
      </c>
      <c r="BC1130" s="81">
        <v>0</v>
      </c>
      <c r="BD1130" s="28" t="s">
        <v>105</v>
      </c>
      <c r="BE1130" s="81">
        <v>0</v>
      </c>
      <c r="BF1130" s="28" t="s">
        <v>105</v>
      </c>
      <c r="BG1130" s="81">
        <v>0</v>
      </c>
      <c r="BH1130" s="28" t="s">
        <v>105</v>
      </c>
      <c r="BI1130" s="24" t="s">
        <v>105</v>
      </c>
      <c r="BJ1130" s="24" t="s">
        <v>105</v>
      </c>
      <c r="BK1130" s="24" t="s">
        <v>105</v>
      </c>
      <c r="BL1130" s="9"/>
      <c r="BM1130" s="78">
        <v>0</v>
      </c>
      <c r="BN1130" s="182">
        <v>0</v>
      </c>
      <c r="BO1130" s="8">
        <v>0</v>
      </c>
      <c r="BP1130" s="8">
        <v>0</v>
      </c>
      <c r="BQ1130" s="8">
        <v>0</v>
      </c>
      <c r="BR1130" s="8">
        <v>0</v>
      </c>
      <c r="BS1130" s="8">
        <v>0</v>
      </c>
      <c r="BT1130" s="8">
        <v>0</v>
      </c>
      <c r="BU1130" s="8">
        <v>0</v>
      </c>
      <c r="BV1130" s="8">
        <v>0</v>
      </c>
      <c r="BW1130" s="8">
        <v>0</v>
      </c>
      <c r="BX1130" s="8">
        <v>0</v>
      </c>
      <c r="BY1130" s="8">
        <v>0</v>
      </c>
      <c r="BZ1130" s="8">
        <v>0</v>
      </c>
      <c r="CA1130" s="8">
        <v>0</v>
      </c>
      <c r="CB1130" s="8">
        <v>0</v>
      </c>
      <c r="CC1130" s="8">
        <v>0</v>
      </c>
      <c r="CD1130" s="8">
        <v>0</v>
      </c>
      <c r="CE1130" s="8">
        <v>0</v>
      </c>
      <c r="CF1130" s="8">
        <v>0</v>
      </c>
      <c r="CG1130" s="145">
        <v>0</v>
      </c>
      <c r="CH1130" s="81">
        <v>0</v>
      </c>
      <c r="CI1130" s="28" t="s">
        <v>105</v>
      </c>
      <c r="CJ1130" s="81">
        <v>0</v>
      </c>
      <c r="CK1130" s="28" t="s">
        <v>105</v>
      </c>
      <c r="CL1130" s="81">
        <v>0</v>
      </c>
      <c r="CM1130" s="28" t="s">
        <v>105</v>
      </c>
      <c r="CN1130" s="24" t="s">
        <v>105</v>
      </c>
      <c r="CO1130" s="24" t="s">
        <v>105</v>
      </c>
      <c r="CP1130" s="24" t="s">
        <v>105</v>
      </c>
      <c r="CQ1130" s="9"/>
    </row>
    <row r="1131" spans="1:95" x14ac:dyDescent="0.35">
      <c r="A1131" s="172">
        <v>3</v>
      </c>
      <c r="B1131" s="229">
        <v>8.3333000000000004E-2</v>
      </c>
      <c r="C1131" s="78">
        <v>0</v>
      </c>
      <c r="D1131" s="193">
        <v>0</v>
      </c>
      <c r="E1131" s="101">
        <v>0</v>
      </c>
      <c r="F1131" s="101">
        <v>0</v>
      </c>
      <c r="G1131" s="101">
        <v>0</v>
      </c>
      <c r="H1131" s="101">
        <v>0</v>
      </c>
      <c r="I1131" s="101">
        <v>0</v>
      </c>
      <c r="J1131" s="101">
        <v>0</v>
      </c>
      <c r="K1131" s="101">
        <v>0</v>
      </c>
      <c r="L1131" s="101">
        <v>0</v>
      </c>
      <c r="M1131" s="101">
        <v>0</v>
      </c>
      <c r="N1131" s="101">
        <v>0</v>
      </c>
      <c r="O1131" s="101">
        <v>0</v>
      </c>
      <c r="P1131" s="101">
        <v>0</v>
      </c>
      <c r="Q1131" s="101">
        <v>0</v>
      </c>
      <c r="R1131" s="101">
        <v>0</v>
      </c>
      <c r="S1131" s="101">
        <v>0</v>
      </c>
      <c r="T1131" s="101">
        <v>0</v>
      </c>
      <c r="U1131" s="101">
        <v>0</v>
      </c>
      <c r="V1131" s="101">
        <v>0</v>
      </c>
      <c r="W1131" s="239">
        <v>0</v>
      </c>
      <c r="X1131" s="81">
        <v>0</v>
      </c>
      <c r="Y1131" s="28" t="s">
        <v>105</v>
      </c>
      <c r="Z1131" s="81">
        <v>0</v>
      </c>
      <c r="AA1131" s="28" t="s">
        <v>105</v>
      </c>
      <c r="AB1131" s="81">
        <v>0</v>
      </c>
      <c r="AC1131" s="28" t="s">
        <v>105</v>
      </c>
      <c r="AD1131" s="24" t="s">
        <v>105</v>
      </c>
      <c r="AE1131" s="24" t="s">
        <v>105</v>
      </c>
      <c r="AF1131" s="24" t="s">
        <v>105</v>
      </c>
      <c r="AG1131" s="9"/>
      <c r="AH1131" s="78">
        <v>0</v>
      </c>
      <c r="AI1131" s="193">
        <v>0</v>
      </c>
      <c r="AJ1131" s="101">
        <v>0</v>
      </c>
      <c r="AK1131" s="101">
        <v>0</v>
      </c>
      <c r="AL1131" s="101">
        <v>0</v>
      </c>
      <c r="AM1131" s="101">
        <v>0</v>
      </c>
      <c r="AN1131" s="101">
        <v>0</v>
      </c>
      <c r="AO1131" s="101">
        <v>0</v>
      </c>
      <c r="AP1131" s="101">
        <v>0</v>
      </c>
      <c r="AQ1131" s="101">
        <v>0</v>
      </c>
      <c r="AR1131" s="101">
        <v>0</v>
      </c>
      <c r="AS1131" s="101">
        <v>0</v>
      </c>
      <c r="AT1131" s="101">
        <v>0</v>
      </c>
      <c r="AU1131" s="101">
        <v>0</v>
      </c>
      <c r="AV1131" s="101">
        <v>0</v>
      </c>
      <c r="AW1131" s="101">
        <v>0</v>
      </c>
      <c r="AX1131" s="101">
        <v>0</v>
      </c>
      <c r="AY1131" s="101">
        <v>0</v>
      </c>
      <c r="AZ1131" s="101">
        <v>0</v>
      </c>
      <c r="BA1131" s="101">
        <v>0</v>
      </c>
      <c r="BB1131" s="239">
        <v>0</v>
      </c>
      <c r="BC1131" s="81">
        <v>0</v>
      </c>
      <c r="BD1131" s="28" t="s">
        <v>105</v>
      </c>
      <c r="BE1131" s="81">
        <v>0</v>
      </c>
      <c r="BF1131" s="28" t="s">
        <v>105</v>
      </c>
      <c r="BG1131" s="81">
        <v>0</v>
      </c>
      <c r="BH1131" s="28" t="s">
        <v>105</v>
      </c>
      <c r="BI1131" s="24" t="s">
        <v>105</v>
      </c>
      <c r="BJ1131" s="24" t="s">
        <v>105</v>
      </c>
      <c r="BK1131" s="24" t="s">
        <v>105</v>
      </c>
      <c r="BL1131" s="9"/>
      <c r="BM1131" s="78">
        <v>0</v>
      </c>
      <c r="BN1131" s="182">
        <v>0</v>
      </c>
      <c r="BO1131" s="8">
        <v>0</v>
      </c>
      <c r="BP1131" s="8">
        <v>0</v>
      </c>
      <c r="BQ1131" s="8">
        <v>0</v>
      </c>
      <c r="BR1131" s="8">
        <v>0</v>
      </c>
      <c r="BS1131" s="8">
        <v>0</v>
      </c>
      <c r="BT1131" s="8">
        <v>0</v>
      </c>
      <c r="BU1131" s="8">
        <v>0</v>
      </c>
      <c r="BV1131" s="8">
        <v>0</v>
      </c>
      <c r="BW1131" s="8">
        <v>0</v>
      </c>
      <c r="BX1131" s="8">
        <v>0</v>
      </c>
      <c r="BY1131" s="8">
        <v>0</v>
      </c>
      <c r="BZ1131" s="8">
        <v>0</v>
      </c>
      <c r="CA1131" s="8">
        <v>0</v>
      </c>
      <c r="CB1131" s="8">
        <v>0</v>
      </c>
      <c r="CC1131" s="8">
        <v>0</v>
      </c>
      <c r="CD1131" s="8">
        <v>0</v>
      </c>
      <c r="CE1131" s="8">
        <v>0</v>
      </c>
      <c r="CF1131" s="8">
        <v>0</v>
      </c>
      <c r="CG1131" s="145">
        <v>0</v>
      </c>
      <c r="CH1131" s="81">
        <v>0</v>
      </c>
      <c r="CI1131" s="28" t="s">
        <v>105</v>
      </c>
      <c r="CJ1131" s="81">
        <v>0</v>
      </c>
      <c r="CK1131" s="28" t="s">
        <v>105</v>
      </c>
      <c r="CL1131" s="81">
        <v>0</v>
      </c>
      <c r="CM1131" s="28" t="s">
        <v>105</v>
      </c>
      <c r="CN1131" s="24" t="s">
        <v>105</v>
      </c>
      <c r="CO1131" s="24" t="s">
        <v>105</v>
      </c>
      <c r="CP1131" s="24" t="s">
        <v>105</v>
      </c>
      <c r="CQ1131" s="9"/>
    </row>
    <row r="1132" spans="1:95" x14ac:dyDescent="0.35">
      <c r="A1132" s="172">
        <v>3</v>
      </c>
      <c r="B1132" s="229">
        <v>0.125</v>
      </c>
      <c r="C1132" s="78">
        <v>0</v>
      </c>
      <c r="D1132" s="193">
        <v>0</v>
      </c>
      <c r="E1132" s="101">
        <v>0</v>
      </c>
      <c r="F1132" s="101">
        <v>0</v>
      </c>
      <c r="G1132" s="101">
        <v>0</v>
      </c>
      <c r="H1132" s="101">
        <v>0</v>
      </c>
      <c r="I1132" s="101">
        <v>0</v>
      </c>
      <c r="J1132" s="101">
        <v>0</v>
      </c>
      <c r="K1132" s="101">
        <v>0</v>
      </c>
      <c r="L1132" s="101">
        <v>0</v>
      </c>
      <c r="M1132" s="101">
        <v>0</v>
      </c>
      <c r="N1132" s="101">
        <v>0</v>
      </c>
      <c r="O1132" s="101">
        <v>0</v>
      </c>
      <c r="P1132" s="101">
        <v>0</v>
      </c>
      <c r="Q1132" s="101">
        <v>0</v>
      </c>
      <c r="R1132" s="101">
        <v>0</v>
      </c>
      <c r="S1132" s="101">
        <v>0</v>
      </c>
      <c r="T1132" s="101">
        <v>0</v>
      </c>
      <c r="U1132" s="101">
        <v>0</v>
      </c>
      <c r="V1132" s="101">
        <v>0</v>
      </c>
      <c r="W1132" s="239">
        <v>0</v>
      </c>
      <c r="X1132" s="81">
        <v>0</v>
      </c>
      <c r="Y1132" s="28" t="s">
        <v>105</v>
      </c>
      <c r="Z1132" s="81">
        <v>0</v>
      </c>
      <c r="AA1132" s="28" t="s">
        <v>105</v>
      </c>
      <c r="AB1132" s="81">
        <v>0</v>
      </c>
      <c r="AC1132" s="28" t="s">
        <v>105</v>
      </c>
      <c r="AD1132" s="24" t="s">
        <v>105</v>
      </c>
      <c r="AE1132" s="24" t="s">
        <v>105</v>
      </c>
      <c r="AF1132" s="24" t="s">
        <v>105</v>
      </c>
      <c r="AG1132" s="9"/>
      <c r="AH1132" s="78">
        <v>0</v>
      </c>
      <c r="AI1132" s="193">
        <v>0</v>
      </c>
      <c r="AJ1132" s="101">
        <v>0</v>
      </c>
      <c r="AK1132" s="101">
        <v>0</v>
      </c>
      <c r="AL1132" s="101">
        <v>0</v>
      </c>
      <c r="AM1132" s="101">
        <v>0</v>
      </c>
      <c r="AN1132" s="101">
        <v>0</v>
      </c>
      <c r="AO1132" s="101">
        <v>0</v>
      </c>
      <c r="AP1132" s="101">
        <v>0</v>
      </c>
      <c r="AQ1132" s="101">
        <v>0</v>
      </c>
      <c r="AR1132" s="101">
        <v>0</v>
      </c>
      <c r="AS1132" s="101">
        <v>0</v>
      </c>
      <c r="AT1132" s="101">
        <v>0</v>
      </c>
      <c r="AU1132" s="101">
        <v>0</v>
      </c>
      <c r="AV1132" s="101">
        <v>0</v>
      </c>
      <c r="AW1132" s="101">
        <v>0</v>
      </c>
      <c r="AX1132" s="101">
        <v>0</v>
      </c>
      <c r="AY1132" s="101">
        <v>0</v>
      </c>
      <c r="AZ1132" s="101">
        <v>0</v>
      </c>
      <c r="BA1132" s="101">
        <v>0</v>
      </c>
      <c r="BB1132" s="239">
        <v>0</v>
      </c>
      <c r="BC1132" s="81">
        <v>0</v>
      </c>
      <c r="BD1132" s="28" t="s">
        <v>105</v>
      </c>
      <c r="BE1132" s="81">
        <v>0</v>
      </c>
      <c r="BF1132" s="28" t="s">
        <v>105</v>
      </c>
      <c r="BG1132" s="81">
        <v>0</v>
      </c>
      <c r="BH1132" s="28" t="s">
        <v>105</v>
      </c>
      <c r="BI1132" s="24" t="s">
        <v>105</v>
      </c>
      <c r="BJ1132" s="24" t="s">
        <v>105</v>
      </c>
      <c r="BK1132" s="24" t="s">
        <v>105</v>
      </c>
      <c r="BL1132" s="9"/>
      <c r="BM1132" s="78">
        <v>0</v>
      </c>
      <c r="BN1132" s="182">
        <v>0</v>
      </c>
      <c r="BO1132" s="8">
        <v>0</v>
      </c>
      <c r="BP1132" s="8">
        <v>0</v>
      </c>
      <c r="BQ1132" s="8">
        <v>0</v>
      </c>
      <c r="BR1132" s="8">
        <v>0</v>
      </c>
      <c r="BS1132" s="8">
        <v>0</v>
      </c>
      <c r="BT1132" s="8">
        <v>0</v>
      </c>
      <c r="BU1132" s="8">
        <v>0</v>
      </c>
      <c r="BV1132" s="8">
        <v>0</v>
      </c>
      <c r="BW1132" s="8">
        <v>0</v>
      </c>
      <c r="BX1132" s="8">
        <v>0</v>
      </c>
      <c r="BY1132" s="8">
        <v>0</v>
      </c>
      <c r="BZ1132" s="8">
        <v>0</v>
      </c>
      <c r="CA1132" s="8">
        <v>0</v>
      </c>
      <c r="CB1132" s="8">
        <v>0</v>
      </c>
      <c r="CC1132" s="8">
        <v>0</v>
      </c>
      <c r="CD1132" s="8">
        <v>0</v>
      </c>
      <c r="CE1132" s="8">
        <v>0</v>
      </c>
      <c r="CF1132" s="8">
        <v>0</v>
      </c>
      <c r="CG1132" s="145">
        <v>0</v>
      </c>
      <c r="CH1132" s="81">
        <v>0</v>
      </c>
      <c r="CI1132" s="28" t="s">
        <v>105</v>
      </c>
      <c r="CJ1132" s="81">
        <v>0</v>
      </c>
      <c r="CK1132" s="28" t="s">
        <v>105</v>
      </c>
      <c r="CL1132" s="81">
        <v>0</v>
      </c>
      <c r="CM1132" s="28" t="s">
        <v>105</v>
      </c>
      <c r="CN1132" s="24" t="s">
        <v>105</v>
      </c>
      <c r="CO1132" s="24" t="s">
        <v>105</v>
      </c>
      <c r="CP1132" s="24" t="s">
        <v>105</v>
      </c>
      <c r="CQ1132" s="9"/>
    </row>
    <row r="1133" spans="1:95" x14ac:dyDescent="0.35">
      <c r="A1133" s="172">
        <v>3</v>
      </c>
      <c r="B1133" s="229">
        <v>0.16666700000000001</v>
      </c>
      <c r="C1133" s="78">
        <v>0</v>
      </c>
      <c r="D1133" s="193">
        <v>0</v>
      </c>
      <c r="E1133" s="101">
        <v>0</v>
      </c>
      <c r="F1133" s="101">
        <v>0</v>
      </c>
      <c r="G1133" s="101">
        <v>0</v>
      </c>
      <c r="H1133" s="101">
        <v>0</v>
      </c>
      <c r="I1133" s="101">
        <v>0</v>
      </c>
      <c r="J1133" s="101">
        <v>0</v>
      </c>
      <c r="K1133" s="101">
        <v>0</v>
      </c>
      <c r="L1133" s="101">
        <v>0</v>
      </c>
      <c r="M1133" s="101">
        <v>0</v>
      </c>
      <c r="N1133" s="101">
        <v>0</v>
      </c>
      <c r="O1133" s="101">
        <v>0</v>
      </c>
      <c r="P1133" s="101">
        <v>0</v>
      </c>
      <c r="Q1133" s="101">
        <v>0</v>
      </c>
      <c r="R1133" s="101">
        <v>0</v>
      </c>
      <c r="S1133" s="101">
        <v>0</v>
      </c>
      <c r="T1133" s="101">
        <v>0</v>
      </c>
      <c r="U1133" s="101">
        <v>0</v>
      </c>
      <c r="V1133" s="101">
        <v>0</v>
      </c>
      <c r="W1133" s="239">
        <v>0</v>
      </c>
      <c r="X1133" s="81">
        <v>0</v>
      </c>
      <c r="Y1133" s="28" t="s">
        <v>105</v>
      </c>
      <c r="Z1133" s="81">
        <v>0</v>
      </c>
      <c r="AA1133" s="28" t="s">
        <v>105</v>
      </c>
      <c r="AB1133" s="81">
        <v>0</v>
      </c>
      <c r="AC1133" s="28" t="s">
        <v>105</v>
      </c>
      <c r="AD1133" s="24" t="s">
        <v>105</v>
      </c>
      <c r="AE1133" s="24" t="s">
        <v>105</v>
      </c>
      <c r="AF1133" s="24" t="s">
        <v>105</v>
      </c>
      <c r="AG1133" s="9"/>
      <c r="AH1133" s="78">
        <v>0</v>
      </c>
      <c r="AI1133" s="193">
        <v>0</v>
      </c>
      <c r="AJ1133" s="101">
        <v>0</v>
      </c>
      <c r="AK1133" s="101">
        <v>0</v>
      </c>
      <c r="AL1133" s="101">
        <v>0</v>
      </c>
      <c r="AM1133" s="101">
        <v>0</v>
      </c>
      <c r="AN1133" s="101">
        <v>0</v>
      </c>
      <c r="AO1133" s="101">
        <v>0</v>
      </c>
      <c r="AP1133" s="101">
        <v>0</v>
      </c>
      <c r="AQ1133" s="101">
        <v>0</v>
      </c>
      <c r="AR1133" s="101">
        <v>0</v>
      </c>
      <c r="AS1133" s="101">
        <v>0</v>
      </c>
      <c r="AT1133" s="101">
        <v>0</v>
      </c>
      <c r="AU1133" s="101">
        <v>0</v>
      </c>
      <c r="AV1133" s="101">
        <v>0</v>
      </c>
      <c r="AW1133" s="101">
        <v>0</v>
      </c>
      <c r="AX1133" s="101">
        <v>0</v>
      </c>
      <c r="AY1133" s="101">
        <v>0</v>
      </c>
      <c r="AZ1133" s="101">
        <v>0</v>
      </c>
      <c r="BA1133" s="101">
        <v>0</v>
      </c>
      <c r="BB1133" s="239">
        <v>0</v>
      </c>
      <c r="BC1133" s="81">
        <v>0</v>
      </c>
      <c r="BD1133" s="28" t="s">
        <v>105</v>
      </c>
      <c r="BE1133" s="81">
        <v>0</v>
      </c>
      <c r="BF1133" s="28" t="s">
        <v>105</v>
      </c>
      <c r="BG1133" s="81">
        <v>0</v>
      </c>
      <c r="BH1133" s="28" t="s">
        <v>105</v>
      </c>
      <c r="BI1133" s="24" t="s">
        <v>105</v>
      </c>
      <c r="BJ1133" s="24" t="s">
        <v>105</v>
      </c>
      <c r="BK1133" s="24" t="s">
        <v>105</v>
      </c>
      <c r="BL1133" s="9"/>
      <c r="BM1133" s="78">
        <v>0</v>
      </c>
      <c r="BN1133" s="182">
        <v>0</v>
      </c>
      <c r="BO1133" s="8">
        <v>0</v>
      </c>
      <c r="BP1133" s="8">
        <v>0</v>
      </c>
      <c r="BQ1133" s="8">
        <v>0</v>
      </c>
      <c r="BR1133" s="8">
        <v>0</v>
      </c>
      <c r="BS1133" s="8">
        <v>0</v>
      </c>
      <c r="BT1133" s="8">
        <v>0</v>
      </c>
      <c r="BU1133" s="8">
        <v>0</v>
      </c>
      <c r="BV1133" s="8">
        <v>0</v>
      </c>
      <c r="BW1133" s="8">
        <v>0</v>
      </c>
      <c r="BX1133" s="8">
        <v>0</v>
      </c>
      <c r="BY1133" s="8">
        <v>0</v>
      </c>
      <c r="BZ1133" s="8">
        <v>0</v>
      </c>
      <c r="CA1133" s="8">
        <v>0</v>
      </c>
      <c r="CB1133" s="8">
        <v>0</v>
      </c>
      <c r="CC1133" s="8">
        <v>0</v>
      </c>
      <c r="CD1133" s="8">
        <v>0</v>
      </c>
      <c r="CE1133" s="8">
        <v>0</v>
      </c>
      <c r="CF1133" s="8">
        <v>0</v>
      </c>
      <c r="CG1133" s="145">
        <v>0</v>
      </c>
      <c r="CH1133" s="81">
        <v>0</v>
      </c>
      <c r="CI1133" s="28" t="s">
        <v>105</v>
      </c>
      <c r="CJ1133" s="81">
        <v>0</v>
      </c>
      <c r="CK1133" s="28" t="s">
        <v>105</v>
      </c>
      <c r="CL1133" s="81">
        <v>0</v>
      </c>
      <c r="CM1133" s="28" t="s">
        <v>105</v>
      </c>
      <c r="CN1133" s="24" t="s">
        <v>105</v>
      </c>
      <c r="CO1133" s="24" t="s">
        <v>105</v>
      </c>
      <c r="CP1133" s="24" t="s">
        <v>105</v>
      </c>
      <c r="CQ1133" s="9"/>
    </row>
    <row r="1134" spans="1:95" x14ac:dyDescent="0.35">
      <c r="A1134" s="172">
        <v>3</v>
      </c>
      <c r="B1134" s="229">
        <v>0.20833299999999999</v>
      </c>
      <c r="C1134" s="78">
        <v>0</v>
      </c>
      <c r="D1134" s="193">
        <v>0</v>
      </c>
      <c r="E1134" s="101">
        <v>0</v>
      </c>
      <c r="F1134" s="101">
        <v>0</v>
      </c>
      <c r="G1134" s="101">
        <v>0</v>
      </c>
      <c r="H1134" s="101">
        <v>0</v>
      </c>
      <c r="I1134" s="101">
        <v>0</v>
      </c>
      <c r="J1134" s="101">
        <v>0</v>
      </c>
      <c r="K1134" s="101">
        <v>0</v>
      </c>
      <c r="L1134" s="101">
        <v>0</v>
      </c>
      <c r="M1134" s="101">
        <v>0</v>
      </c>
      <c r="N1134" s="101">
        <v>0</v>
      </c>
      <c r="O1134" s="101">
        <v>0</v>
      </c>
      <c r="P1134" s="101">
        <v>0</v>
      </c>
      <c r="Q1134" s="101">
        <v>0</v>
      </c>
      <c r="R1134" s="101">
        <v>0</v>
      </c>
      <c r="S1134" s="101">
        <v>0</v>
      </c>
      <c r="T1134" s="101">
        <v>0</v>
      </c>
      <c r="U1134" s="101">
        <v>0</v>
      </c>
      <c r="V1134" s="101">
        <v>0</v>
      </c>
      <c r="W1134" s="239">
        <v>0</v>
      </c>
      <c r="X1134" s="81">
        <v>0</v>
      </c>
      <c r="Y1134" s="28" t="s">
        <v>105</v>
      </c>
      <c r="Z1134" s="81">
        <v>0</v>
      </c>
      <c r="AA1134" s="28" t="s">
        <v>105</v>
      </c>
      <c r="AB1134" s="81">
        <v>0</v>
      </c>
      <c r="AC1134" s="28" t="s">
        <v>105</v>
      </c>
      <c r="AD1134" s="24" t="s">
        <v>105</v>
      </c>
      <c r="AE1134" s="24" t="s">
        <v>105</v>
      </c>
      <c r="AF1134" s="24" t="s">
        <v>105</v>
      </c>
      <c r="AG1134" s="9"/>
      <c r="AH1134" s="78">
        <v>1</v>
      </c>
      <c r="AI1134" s="193">
        <v>0</v>
      </c>
      <c r="AJ1134" s="101">
        <v>1</v>
      </c>
      <c r="AK1134" s="101">
        <v>0</v>
      </c>
      <c r="AL1134" s="101">
        <v>0</v>
      </c>
      <c r="AM1134" s="101">
        <v>0</v>
      </c>
      <c r="AN1134" s="101">
        <v>0</v>
      </c>
      <c r="AO1134" s="101">
        <v>0</v>
      </c>
      <c r="AP1134" s="101">
        <v>0</v>
      </c>
      <c r="AQ1134" s="101">
        <v>0</v>
      </c>
      <c r="AR1134" s="101">
        <v>0</v>
      </c>
      <c r="AS1134" s="101">
        <v>0</v>
      </c>
      <c r="AT1134" s="101">
        <v>0</v>
      </c>
      <c r="AU1134" s="101">
        <v>0</v>
      </c>
      <c r="AV1134" s="101">
        <v>0</v>
      </c>
      <c r="AW1134" s="101">
        <v>0</v>
      </c>
      <c r="AX1134" s="101">
        <v>0</v>
      </c>
      <c r="AY1134" s="101">
        <v>0</v>
      </c>
      <c r="AZ1134" s="101">
        <v>0</v>
      </c>
      <c r="BA1134" s="101">
        <v>0</v>
      </c>
      <c r="BB1134" s="239">
        <v>0</v>
      </c>
      <c r="BC1134" s="81">
        <v>0</v>
      </c>
      <c r="BD1134" s="28">
        <v>0</v>
      </c>
      <c r="BE1134" s="81">
        <v>0</v>
      </c>
      <c r="BF1134" s="28">
        <v>0</v>
      </c>
      <c r="BG1134" s="81">
        <v>0</v>
      </c>
      <c r="BH1134" s="28">
        <v>0</v>
      </c>
      <c r="BI1134" s="24">
        <v>12.18</v>
      </c>
      <c r="BJ1134" s="24" t="s">
        <v>105</v>
      </c>
      <c r="BK1134" s="24" t="s">
        <v>105</v>
      </c>
      <c r="BL1134" s="9"/>
      <c r="BM1134" s="78">
        <v>1</v>
      </c>
      <c r="BN1134" s="182">
        <v>0</v>
      </c>
      <c r="BO1134" s="8">
        <v>1</v>
      </c>
      <c r="BP1134" s="8">
        <v>0</v>
      </c>
      <c r="BQ1134" s="8">
        <v>0</v>
      </c>
      <c r="BR1134" s="8">
        <v>0</v>
      </c>
      <c r="BS1134" s="8">
        <v>0</v>
      </c>
      <c r="BT1134" s="8">
        <v>0</v>
      </c>
      <c r="BU1134" s="8">
        <v>0</v>
      </c>
      <c r="BV1134" s="8">
        <v>0</v>
      </c>
      <c r="BW1134" s="8">
        <v>0</v>
      </c>
      <c r="BX1134" s="8">
        <v>0</v>
      </c>
      <c r="BY1134" s="8">
        <v>0</v>
      </c>
      <c r="BZ1134" s="8">
        <v>0</v>
      </c>
      <c r="CA1134" s="8">
        <v>0</v>
      </c>
      <c r="CB1134" s="8">
        <v>0</v>
      </c>
      <c r="CC1134" s="8">
        <v>0</v>
      </c>
      <c r="CD1134" s="8">
        <v>0</v>
      </c>
      <c r="CE1134" s="8">
        <v>0</v>
      </c>
      <c r="CF1134" s="8">
        <v>0</v>
      </c>
      <c r="CG1134" s="145">
        <v>0</v>
      </c>
      <c r="CH1134" s="81">
        <v>0</v>
      </c>
      <c r="CI1134" s="28">
        <v>0</v>
      </c>
      <c r="CJ1134" s="81">
        <v>0</v>
      </c>
      <c r="CK1134" s="28">
        <v>0</v>
      </c>
      <c r="CL1134" s="81">
        <v>0</v>
      </c>
      <c r="CM1134" s="28">
        <v>0</v>
      </c>
      <c r="CN1134" s="24">
        <v>12.18</v>
      </c>
      <c r="CO1134" s="24" t="s">
        <v>105</v>
      </c>
      <c r="CP1134" s="24" t="s">
        <v>105</v>
      </c>
      <c r="CQ1134" s="9"/>
    </row>
    <row r="1135" spans="1:95" x14ac:dyDescent="0.35">
      <c r="A1135" s="172">
        <v>3</v>
      </c>
      <c r="B1135" s="229">
        <v>0.25</v>
      </c>
      <c r="C1135" s="78">
        <v>4</v>
      </c>
      <c r="D1135" s="193">
        <v>0</v>
      </c>
      <c r="E1135" s="101">
        <v>2</v>
      </c>
      <c r="F1135" s="101">
        <v>2</v>
      </c>
      <c r="G1135" s="101">
        <v>0</v>
      </c>
      <c r="H1135" s="101">
        <v>0</v>
      </c>
      <c r="I1135" s="101">
        <v>0</v>
      </c>
      <c r="J1135" s="101">
        <v>0</v>
      </c>
      <c r="K1135" s="101">
        <v>0</v>
      </c>
      <c r="L1135" s="101">
        <v>0</v>
      </c>
      <c r="M1135" s="101">
        <v>0</v>
      </c>
      <c r="N1135" s="101">
        <v>0</v>
      </c>
      <c r="O1135" s="101">
        <v>0</v>
      </c>
      <c r="P1135" s="101">
        <v>0</v>
      </c>
      <c r="Q1135" s="101">
        <v>0</v>
      </c>
      <c r="R1135" s="101">
        <v>0</v>
      </c>
      <c r="S1135" s="101">
        <v>0</v>
      </c>
      <c r="T1135" s="101">
        <v>0</v>
      </c>
      <c r="U1135" s="101">
        <v>0</v>
      </c>
      <c r="V1135" s="101">
        <v>0</v>
      </c>
      <c r="W1135" s="239">
        <v>0</v>
      </c>
      <c r="X1135" s="81">
        <v>0</v>
      </c>
      <c r="Y1135" s="28">
        <v>0</v>
      </c>
      <c r="Z1135" s="81">
        <v>0</v>
      </c>
      <c r="AA1135" s="28">
        <v>0</v>
      </c>
      <c r="AB1135" s="81">
        <v>0</v>
      </c>
      <c r="AC1135" s="28">
        <v>0</v>
      </c>
      <c r="AD1135" s="24">
        <v>15.465</v>
      </c>
      <c r="AE1135" s="24" t="s">
        <v>105</v>
      </c>
      <c r="AF1135" s="24" t="s">
        <v>105</v>
      </c>
      <c r="AG1135" s="9"/>
      <c r="AH1135" s="78">
        <v>3</v>
      </c>
      <c r="AI1135" s="193">
        <v>1</v>
      </c>
      <c r="AJ1135" s="101">
        <v>0</v>
      </c>
      <c r="AK1135" s="101">
        <v>0</v>
      </c>
      <c r="AL1135" s="101">
        <v>1</v>
      </c>
      <c r="AM1135" s="101">
        <v>0</v>
      </c>
      <c r="AN1135" s="101">
        <v>1</v>
      </c>
      <c r="AO1135" s="101">
        <v>0</v>
      </c>
      <c r="AP1135" s="101">
        <v>0</v>
      </c>
      <c r="AQ1135" s="101">
        <v>0</v>
      </c>
      <c r="AR1135" s="101">
        <v>0</v>
      </c>
      <c r="AS1135" s="101">
        <v>0</v>
      </c>
      <c r="AT1135" s="101">
        <v>0</v>
      </c>
      <c r="AU1135" s="101">
        <v>0</v>
      </c>
      <c r="AV1135" s="101">
        <v>0</v>
      </c>
      <c r="AW1135" s="101">
        <v>0</v>
      </c>
      <c r="AX1135" s="101">
        <v>0</v>
      </c>
      <c r="AY1135" s="101">
        <v>0</v>
      </c>
      <c r="AZ1135" s="101">
        <v>0</v>
      </c>
      <c r="BA1135" s="101">
        <v>0</v>
      </c>
      <c r="BB1135" s="239">
        <v>0</v>
      </c>
      <c r="BC1135" s="81">
        <v>1</v>
      </c>
      <c r="BD1135" s="28">
        <v>0.33333333333333331</v>
      </c>
      <c r="BE1135" s="81">
        <v>0</v>
      </c>
      <c r="BF1135" s="28">
        <v>0</v>
      </c>
      <c r="BG1135" s="81">
        <v>0</v>
      </c>
      <c r="BH1135" s="28">
        <v>0</v>
      </c>
      <c r="BI1135" s="24">
        <v>21.056666666666668</v>
      </c>
      <c r="BJ1135" s="24" t="s">
        <v>105</v>
      </c>
      <c r="BK1135" s="24" t="s">
        <v>105</v>
      </c>
      <c r="BL1135" s="9"/>
      <c r="BM1135" s="78">
        <v>7</v>
      </c>
      <c r="BN1135" s="182">
        <v>1</v>
      </c>
      <c r="BO1135" s="8">
        <v>2</v>
      </c>
      <c r="BP1135" s="8">
        <v>2</v>
      </c>
      <c r="BQ1135" s="8">
        <v>1</v>
      </c>
      <c r="BR1135" s="8">
        <v>0</v>
      </c>
      <c r="BS1135" s="8">
        <v>1</v>
      </c>
      <c r="BT1135" s="8">
        <v>0</v>
      </c>
      <c r="BU1135" s="8">
        <v>0</v>
      </c>
      <c r="BV1135" s="8">
        <v>0</v>
      </c>
      <c r="BW1135" s="8">
        <v>0</v>
      </c>
      <c r="BX1135" s="8">
        <v>0</v>
      </c>
      <c r="BY1135" s="8">
        <v>0</v>
      </c>
      <c r="BZ1135" s="8">
        <v>0</v>
      </c>
      <c r="CA1135" s="8">
        <v>0</v>
      </c>
      <c r="CB1135" s="8">
        <v>0</v>
      </c>
      <c r="CC1135" s="8">
        <v>0</v>
      </c>
      <c r="CD1135" s="8">
        <v>0</v>
      </c>
      <c r="CE1135" s="8">
        <v>0</v>
      </c>
      <c r="CF1135" s="8">
        <v>0</v>
      </c>
      <c r="CG1135" s="145">
        <v>0</v>
      </c>
      <c r="CH1135" s="81">
        <v>1</v>
      </c>
      <c r="CI1135" s="28">
        <v>0.14285714285714285</v>
      </c>
      <c r="CJ1135" s="81">
        <v>0</v>
      </c>
      <c r="CK1135" s="28">
        <v>0</v>
      </c>
      <c r="CL1135" s="81">
        <v>0</v>
      </c>
      <c r="CM1135" s="28">
        <v>0</v>
      </c>
      <c r="CN1135" s="24">
        <v>17.861428571428572</v>
      </c>
      <c r="CO1135" s="24">
        <v>30.573999999999998</v>
      </c>
      <c r="CP1135" s="24" t="s">
        <v>105</v>
      </c>
      <c r="CQ1135" s="9"/>
    </row>
    <row r="1136" spans="1:95" x14ac:dyDescent="0.35">
      <c r="A1136" s="172">
        <v>3</v>
      </c>
      <c r="B1136" s="229">
        <v>0.29166700000000001</v>
      </c>
      <c r="C1136" s="78">
        <v>24</v>
      </c>
      <c r="D1136" s="193">
        <v>0</v>
      </c>
      <c r="E1136" s="101">
        <v>1</v>
      </c>
      <c r="F1136" s="101">
        <v>14</v>
      </c>
      <c r="G1136" s="101">
        <v>5</v>
      </c>
      <c r="H1136" s="101">
        <v>1</v>
      </c>
      <c r="I1136" s="101">
        <v>1</v>
      </c>
      <c r="J1136" s="101">
        <v>2</v>
      </c>
      <c r="K1136" s="101">
        <v>0</v>
      </c>
      <c r="L1136" s="101">
        <v>0</v>
      </c>
      <c r="M1136" s="101">
        <v>0</v>
      </c>
      <c r="N1136" s="101">
        <v>0</v>
      </c>
      <c r="O1136" s="101">
        <v>0</v>
      </c>
      <c r="P1136" s="101">
        <v>0</v>
      </c>
      <c r="Q1136" s="101">
        <v>0</v>
      </c>
      <c r="R1136" s="101">
        <v>0</v>
      </c>
      <c r="S1136" s="101">
        <v>0</v>
      </c>
      <c r="T1136" s="101">
        <v>0</v>
      </c>
      <c r="U1136" s="101">
        <v>0</v>
      </c>
      <c r="V1136" s="101">
        <v>0</v>
      </c>
      <c r="W1136" s="239">
        <v>0</v>
      </c>
      <c r="X1136" s="81">
        <v>3</v>
      </c>
      <c r="Y1136" s="28">
        <v>0.125</v>
      </c>
      <c r="Z1136" s="81">
        <v>2</v>
      </c>
      <c r="AA1136" s="28">
        <v>8.3333333333333329E-2</v>
      </c>
      <c r="AB1136" s="81">
        <v>0</v>
      </c>
      <c r="AC1136" s="28">
        <v>0</v>
      </c>
      <c r="AD1136" s="24">
        <v>20.779583333333331</v>
      </c>
      <c r="AE1136" s="24">
        <v>27.29</v>
      </c>
      <c r="AF1136" s="24">
        <v>36.927499999999995</v>
      </c>
      <c r="AG1136" s="9"/>
      <c r="AH1136" s="78">
        <v>20</v>
      </c>
      <c r="AI1136" s="193">
        <v>1</v>
      </c>
      <c r="AJ1136" s="101">
        <v>2</v>
      </c>
      <c r="AK1136" s="101">
        <v>2</v>
      </c>
      <c r="AL1136" s="101">
        <v>7</v>
      </c>
      <c r="AM1136" s="101">
        <v>4</v>
      </c>
      <c r="AN1136" s="101">
        <v>2</v>
      </c>
      <c r="AO1136" s="101">
        <v>2</v>
      </c>
      <c r="AP1136" s="101">
        <v>0</v>
      </c>
      <c r="AQ1136" s="101">
        <v>0</v>
      </c>
      <c r="AR1136" s="101">
        <v>0</v>
      </c>
      <c r="AS1136" s="101">
        <v>0</v>
      </c>
      <c r="AT1136" s="101">
        <v>0</v>
      </c>
      <c r="AU1136" s="101">
        <v>0</v>
      </c>
      <c r="AV1136" s="101">
        <v>0</v>
      </c>
      <c r="AW1136" s="101">
        <v>0</v>
      </c>
      <c r="AX1136" s="101">
        <v>0</v>
      </c>
      <c r="AY1136" s="101">
        <v>0</v>
      </c>
      <c r="AZ1136" s="101">
        <v>0</v>
      </c>
      <c r="BA1136" s="101">
        <v>0</v>
      </c>
      <c r="BB1136" s="239">
        <v>0</v>
      </c>
      <c r="BC1136" s="81">
        <v>4</v>
      </c>
      <c r="BD1136" s="28">
        <v>0.2</v>
      </c>
      <c r="BE1136" s="81">
        <v>2</v>
      </c>
      <c r="BF1136" s="28">
        <v>0.1</v>
      </c>
      <c r="BG1136" s="81">
        <v>0</v>
      </c>
      <c r="BH1136" s="28">
        <v>0</v>
      </c>
      <c r="BI1136" s="24">
        <v>23.864000000000001</v>
      </c>
      <c r="BJ1136" s="24">
        <v>32.302500000000002</v>
      </c>
      <c r="BK1136" s="24">
        <v>38.442500000000003</v>
      </c>
      <c r="BL1136" s="9"/>
      <c r="BM1136" s="78">
        <v>44</v>
      </c>
      <c r="BN1136" s="182">
        <v>1</v>
      </c>
      <c r="BO1136" s="8">
        <v>3</v>
      </c>
      <c r="BP1136" s="8">
        <v>16</v>
      </c>
      <c r="BQ1136" s="8">
        <v>12</v>
      </c>
      <c r="BR1136" s="8">
        <v>5</v>
      </c>
      <c r="BS1136" s="8">
        <v>3</v>
      </c>
      <c r="BT1136" s="8">
        <v>4</v>
      </c>
      <c r="BU1136" s="8">
        <v>0</v>
      </c>
      <c r="BV1136" s="8">
        <v>0</v>
      </c>
      <c r="BW1136" s="8">
        <v>0</v>
      </c>
      <c r="BX1136" s="8">
        <v>0</v>
      </c>
      <c r="BY1136" s="8">
        <v>0</v>
      </c>
      <c r="BZ1136" s="8">
        <v>0</v>
      </c>
      <c r="CA1136" s="8">
        <v>0</v>
      </c>
      <c r="CB1136" s="8">
        <v>0</v>
      </c>
      <c r="CC1136" s="8">
        <v>0</v>
      </c>
      <c r="CD1136" s="8">
        <v>0</v>
      </c>
      <c r="CE1136" s="8">
        <v>0</v>
      </c>
      <c r="CF1136" s="8">
        <v>0</v>
      </c>
      <c r="CG1136" s="145">
        <v>0</v>
      </c>
      <c r="CH1136" s="81">
        <v>7</v>
      </c>
      <c r="CI1136" s="28">
        <v>0.15909090909090909</v>
      </c>
      <c r="CJ1136" s="81">
        <v>4</v>
      </c>
      <c r="CK1136" s="28">
        <v>9.0909090909090912E-2</v>
      </c>
      <c r="CL1136" s="81">
        <v>0</v>
      </c>
      <c r="CM1136" s="28">
        <v>0</v>
      </c>
      <c r="CN1136" s="24">
        <v>22.181590909090907</v>
      </c>
      <c r="CO1136" s="24">
        <v>31.122500000000002</v>
      </c>
      <c r="CP1136" s="24">
        <v>36.997500000000002</v>
      </c>
      <c r="CQ1136" s="9"/>
    </row>
    <row r="1137" spans="1:95" x14ac:dyDescent="0.35">
      <c r="A1137" s="172">
        <v>3</v>
      </c>
      <c r="B1137" s="229">
        <v>0.33333299999999999</v>
      </c>
      <c r="C1137" s="78">
        <v>38</v>
      </c>
      <c r="D1137" s="193">
        <v>1</v>
      </c>
      <c r="E1137" s="101">
        <v>6</v>
      </c>
      <c r="F1137" s="101">
        <v>13</v>
      </c>
      <c r="G1137" s="101">
        <v>4</v>
      </c>
      <c r="H1137" s="101">
        <v>9</v>
      </c>
      <c r="I1137" s="101">
        <v>3</v>
      </c>
      <c r="J1137" s="101">
        <v>1</v>
      </c>
      <c r="K1137" s="101">
        <v>1</v>
      </c>
      <c r="L1137" s="101">
        <v>0</v>
      </c>
      <c r="M1137" s="101">
        <v>0</v>
      </c>
      <c r="N1137" s="101">
        <v>0</v>
      </c>
      <c r="O1137" s="101">
        <v>0</v>
      </c>
      <c r="P1137" s="101">
        <v>0</v>
      </c>
      <c r="Q1137" s="101">
        <v>0</v>
      </c>
      <c r="R1137" s="101">
        <v>0</v>
      </c>
      <c r="S1137" s="101">
        <v>0</v>
      </c>
      <c r="T1137" s="101">
        <v>0</v>
      </c>
      <c r="U1137" s="101">
        <v>0</v>
      </c>
      <c r="V1137" s="101">
        <v>0</v>
      </c>
      <c r="W1137" s="239">
        <v>0</v>
      </c>
      <c r="X1137" s="81">
        <v>5</v>
      </c>
      <c r="Y1137" s="28">
        <v>0.13157894736842105</v>
      </c>
      <c r="Z1137" s="81">
        <v>2</v>
      </c>
      <c r="AA1137" s="28">
        <v>5.2631578947368418E-2</v>
      </c>
      <c r="AB1137" s="81">
        <v>0</v>
      </c>
      <c r="AC1137" s="28">
        <v>0</v>
      </c>
      <c r="AD1137" s="24">
        <v>22.100000000000005</v>
      </c>
      <c r="AE1137" s="24">
        <v>29.887999999999998</v>
      </c>
      <c r="AF1137" s="24">
        <v>37.293499999999987</v>
      </c>
      <c r="AG1137" s="9"/>
      <c r="AH1137" s="78">
        <v>41</v>
      </c>
      <c r="AI1137" s="193">
        <v>5</v>
      </c>
      <c r="AJ1137" s="101">
        <v>9</v>
      </c>
      <c r="AK1137" s="101">
        <v>2</v>
      </c>
      <c r="AL1137" s="101">
        <v>10</v>
      </c>
      <c r="AM1137" s="101">
        <v>12</v>
      </c>
      <c r="AN1137" s="101">
        <v>3</v>
      </c>
      <c r="AO1137" s="101">
        <v>0</v>
      </c>
      <c r="AP1137" s="101">
        <v>0</v>
      </c>
      <c r="AQ1137" s="101">
        <v>0</v>
      </c>
      <c r="AR1137" s="101">
        <v>0</v>
      </c>
      <c r="AS1137" s="101">
        <v>0</v>
      </c>
      <c r="AT1137" s="101">
        <v>0</v>
      </c>
      <c r="AU1137" s="101">
        <v>0</v>
      </c>
      <c r="AV1137" s="101">
        <v>0</v>
      </c>
      <c r="AW1137" s="101">
        <v>0</v>
      </c>
      <c r="AX1137" s="101">
        <v>0</v>
      </c>
      <c r="AY1137" s="101">
        <v>0</v>
      </c>
      <c r="AZ1137" s="101">
        <v>0</v>
      </c>
      <c r="BA1137" s="101">
        <v>0</v>
      </c>
      <c r="BB1137" s="239">
        <v>0</v>
      </c>
      <c r="BC1137" s="81">
        <v>3</v>
      </c>
      <c r="BD1137" s="28">
        <v>7.3170731707317069E-2</v>
      </c>
      <c r="BE1137" s="81">
        <v>0</v>
      </c>
      <c r="BF1137" s="28">
        <v>0</v>
      </c>
      <c r="BG1137" s="81">
        <v>0</v>
      </c>
      <c r="BH1137" s="28">
        <v>0</v>
      </c>
      <c r="BI1137" s="24">
        <v>20.619999999999994</v>
      </c>
      <c r="BJ1137" s="24">
        <v>28.472999999999999</v>
      </c>
      <c r="BK1137" s="24">
        <v>33.892999999999994</v>
      </c>
      <c r="BL1137" s="9"/>
      <c r="BM1137" s="78">
        <v>79</v>
      </c>
      <c r="BN1137" s="182">
        <v>6</v>
      </c>
      <c r="BO1137" s="8">
        <v>15</v>
      </c>
      <c r="BP1137" s="8">
        <v>15</v>
      </c>
      <c r="BQ1137" s="8">
        <v>14</v>
      </c>
      <c r="BR1137" s="8">
        <v>21</v>
      </c>
      <c r="BS1137" s="8">
        <v>6</v>
      </c>
      <c r="BT1137" s="8">
        <v>1</v>
      </c>
      <c r="BU1137" s="8">
        <v>1</v>
      </c>
      <c r="BV1137" s="8">
        <v>0</v>
      </c>
      <c r="BW1137" s="8">
        <v>0</v>
      </c>
      <c r="BX1137" s="8">
        <v>0</v>
      </c>
      <c r="BY1137" s="8">
        <v>0</v>
      </c>
      <c r="BZ1137" s="8">
        <v>0</v>
      </c>
      <c r="CA1137" s="8">
        <v>0</v>
      </c>
      <c r="CB1137" s="8">
        <v>0</v>
      </c>
      <c r="CC1137" s="8">
        <v>0</v>
      </c>
      <c r="CD1137" s="8">
        <v>0</v>
      </c>
      <c r="CE1137" s="8">
        <v>0</v>
      </c>
      <c r="CF1137" s="8">
        <v>0</v>
      </c>
      <c r="CG1137" s="145">
        <v>0</v>
      </c>
      <c r="CH1137" s="81">
        <v>8</v>
      </c>
      <c r="CI1137" s="28">
        <v>0.10126582278481013</v>
      </c>
      <c r="CJ1137" s="81">
        <v>2</v>
      </c>
      <c r="CK1137" s="28">
        <v>2.5316455696202531E-2</v>
      </c>
      <c r="CL1137" s="81">
        <v>0</v>
      </c>
      <c r="CM1137" s="28">
        <v>0</v>
      </c>
      <c r="CN1137" s="24">
        <v>21.331898734177216</v>
      </c>
      <c r="CO1137" s="24">
        <v>29.71</v>
      </c>
      <c r="CP1137" s="24">
        <v>34.19</v>
      </c>
      <c r="CQ1137" s="9"/>
    </row>
    <row r="1138" spans="1:95" x14ac:dyDescent="0.35">
      <c r="A1138" s="172">
        <v>3</v>
      </c>
      <c r="B1138" s="229">
        <v>0.375</v>
      </c>
      <c r="C1138" s="78">
        <v>28</v>
      </c>
      <c r="D1138" s="193">
        <v>1</v>
      </c>
      <c r="E1138" s="101">
        <v>4</v>
      </c>
      <c r="F1138" s="101">
        <v>15</v>
      </c>
      <c r="G1138" s="101">
        <v>3</v>
      </c>
      <c r="H1138" s="101">
        <v>2</v>
      </c>
      <c r="I1138" s="101">
        <v>3</v>
      </c>
      <c r="J1138" s="101">
        <v>0</v>
      </c>
      <c r="K1138" s="101">
        <v>0</v>
      </c>
      <c r="L1138" s="101">
        <v>0</v>
      </c>
      <c r="M1138" s="101">
        <v>0</v>
      </c>
      <c r="N1138" s="101">
        <v>0</v>
      </c>
      <c r="O1138" s="101">
        <v>0</v>
      </c>
      <c r="P1138" s="101">
        <v>0</v>
      </c>
      <c r="Q1138" s="101">
        <v>0</v>
      </c>
      <c r="R1138" s="101">
        <v>0</v>
      </c>
      <c r="S1138" s="101">
        <v>0</v>
      </c>
      <c r="T1138" s="101">
        <v>0</v>
      </c>
      <c r="U1138" s="101">
        <v>0</v>
      </c>
      <c r="V1138" s="101">
        <v>0</v>
      </c>
      <c r="W1138" s="239">
        <v>0</v>
      </c>
      <c r="X1138" s="81">
        <v>3</v>
      </c>
      <c r="Y1138" s="28">
        <v>0.10714285714285714</v>
      </c>
      <c r="Z1138" s="81">
        <v>0</v>
      </c>
      <c r="AA1138" s="28">
        <v>0</v>
      </c>
      <c r="AB1138" s="81">
        <v>0</v>
      </c>
      <c r="AC1138" s="28">
        <v>0</v>
      </c>
      <c r="AD1138" s="24">
        <v>19.3325</v>
      </c>
      <c r="AE1138" s="24">
        <v>28.354499999999994</v>
      </c>
      <c r="AF1138" s="24">
        <v>31.105999999999998</v>
      </c>
      <c r="AG1138" s="9"/>
      <c r="AH1138" s="78">
        <v>17</v>
      </c>
      <c r="AI1138" s="193">
        <v>1</v>
      </c>
      <c r="AJ1138" s="101">
        <v>6</v>
      </c>
      <c r="AK1138" s="101">
        <v>1</v>
      </c>
      <c r="AL1138" s="101">
        <v>7</v>
      </c>
      <c r="AM1138" s="101">
        <v>1</v>
      </c>
      <c r="AN1138" s="101">
        <v>1</v>
      </c>
      <c r="AO1138" s="101">
        <v>0</v>
      </c>
      <c r="AP1138" s="101">
        <v>0</v>
      </c>
      <c r="AQ1138" s="101">
        <v>0</v>
      </c>
      <c r="AR1138" s="101">
        <v>0</v>
      </c>
      <c r="AS1138" s="101">
        <v>0</v>
      </c>
      <c r="AT1138" s="101">
        <v>0</v>
      </c>
      <c r="AU1138" s="101">
        <v>0</v>
      </c>
      <c r="AV1138" s="101">
        <v>0</v>
      </c>
      <c r="AW1138" s="101">
        <v>0</v>
      </c>
      <c r="AX1138" s="101">
        <v>0</v>
      </c>
      <c r="AY1138" s="101">
        <v>0</v>
      </c>
      <c r="AZ1138" s="101">
        <v>0</v>
      </c>
      <c r="BA1138" s="101">
        <v>0</v>
      </c>
      <c r="BB1138" s="239">
        <v>0</v>
      </c>
      <c r="BC1138" s="81">
        <v>1</v>
      </c>
      <c r="BD1138" s="28">
        <v>5.8823529411764705E-2</v>
      </c>
      <c r="BE1138" s="81">
        <v>0</v>
      </c>
      <c r="BF1138" s="28">
        <v>0</v>
      </c>
      <c r="BG1138" s="81">
        <v>0</v>
      </c>
      <c r="BH1138" s="28">
        <v>0</v>
      </c>
      <c r="BI1138" s="24">
        <v>18.614117647058819</v>
      </c>
      <c r="BJ1138" s="24">
        <v>25.102999999999998</v>
      </c>
      <c r="BK1138" s="24" t="s">
        <v>105</v>
      </c>
      <c r="BL1138" s="9"/>
      <c r="BM1138" s="78">
        <v>45</v>
      </c>
      <c r="BN1138" s="182">
        <v>2</v>
      </c>
      <c r="BO1138" s="8">
        <v>10</v>
      </c>
      <c r="BP1138" s="8">
        <v>16</v>
      </c>
      <c r="BQ1138" s="8">
        <v>10</v>
      </c>
      <c r="BR1138" s="8">
        <v>3</v>
      </c>
      <c r="BS1138" s="8">
        <v>4</v>
      </c>
      <c r="BT1138" s="8">
        <v>0</v>
      </c>
      <c r="BU1138" s="8">
        <v>0</v>
      </c>
      <c r="BV1138" s="8">
        <v>0</v>
      </c>
      <c r="BW1138" s="8">
        <v>0</v>
      </c>
      <c r="BX1138" s="8">
        <v>0</v>
      </c>
      <c r="BY1138" s="8">
        <v>0</v>
      </c>
      <c r="BZ1138" s="8">
        <v>0</v>
      </c>
      <c r="CA1138" s="8">
        <v>0</v>
      </c>
      <c r="CB1138" s="8">
        <v>0</v>
      </c>
      <c r="CC1138" s="8">
        <v>0</v>
      </c>
      <c r="CD1138" s="8">
        <v>0</v>
      </c>
      <c r="CE1138" s="8">
        <v>0</v>
      </c>
      <c r="CF1138" s="8">
        <v>0</v>
      </c>
      <c r="CG1138" s="145">
        <v>0</v>
      </c>
      <c r="CH1138" s="81">
        <v>4</v>
      </c>
      <c r="CI1138" s="28">
        <v>8.8888888888888892E-2</v>
      </c>
      <c r="CJ1138" s="81">
        <v>0</v>
      </c>
      <c r="CK1138" s="28">
        <v>0</v>
      </c>
      <c r="CL1138" s="81">
        <v>0</v>
      </c>
      <c r="CM1138" s="28">
        <v>0</v>
      </c>
      <c r="CN1138" s="24">
        <v>19.061111111111114</v>
      </c>
      <c r="CO1138" s="24">
        <v>25.443000000000001</v>
      </c>
      <c r="CP1138" s="24">
        <v>31.123999999999999</v>
      </c>
      <c r="CQ1138" s="9"/>
    </row>
    <row r="1139" spans="1:95" x14ac:dyDescent="0.35">
      <c r="A1139" s="172">
        <v>3</v>
      </c>
      <c r="B1139" s="229">
        <v>0.41666700000000001</v>
      </c>
      <c r="C1139" s="78">
        <v>27</v>
      </c>
      <c r="D1139" s="193">
        <v>0</v>
      </c>
      <c r="E1139" s="101">
        <v>2</v>
      </c>
      <c r="F1139" s="101">
        <v>13</v>
      </c>
      <c r="G1139" s="101">
        <v>6</v>
      </c>
      <c r="H1139" s="101">
        <v>6</v>
      </c>
      <c r="I1139" s="101">
        <v>0</v>
      </c>
      <c r="J1139" s="101">
        <v>0</v>
      </c>
      <c r="K1139" s="101">
        <v>0</v>
      </c>
      <c r="L1139" s="101">
        <v>0</v>
      </c>
      <c r="M1139" s="101">
        <v>0</v>
      </c>
      <c r="N1139" s="101">
        <v>0</v>
      </c>
      <c r="O1139" s="101">
        <v>0</v>
      </c>
      <c r="P1139" s="101">
        <v>0</v>
      </c>
      <c r="Q1139" s="101">
        <v>0</v>
      </c>
      <c r="R1139" s="101">
        <v>0</v>
      </c>
      <c r="S1139" s="101">
        <v>0</v>
      </c>
      <c r="T1139" s="101">
        <v>0</v>
      </c>
      <c r="U1139" s="101">
        <v>0</v>
      </c>
      <c r="V1139" s="101">
        <v>0</v>
      </c>
      <c r="W1139" s="239">
        <v>0</v>
      </c>
      <c r="X1139" s="81">
        <v>0</v>
      </c>
      <c r="Y1139" s="28">
        <v>0</v>
      </c>
      <c r="Z1139" s="81">
        <v>0</v>
      </c>
      <c r="AA1139" s="28">
        <v>0</v>
      </c>
      <c r="AB1139" s="81">
        <v>0</v>
      </c>
      <c r="AC1139" s="28">
        <v>0</v>
      </c>
      <c r="AD1139" s="24">
        <v>20.167777777777776</v>
      </c>
      <c r="AE1139" s="24">
        <v>27.268000000000001</v>
      </c>
      <c r="AF1139" s="24">
        <v>28.706</v>
      </c>
      <c r="AG1139" s="9"/>
      <c r="AH1139" s="78">
        <v>30</v>
      </c>
      <c r="AI1139" s="193">
        <v>3</v>
      </c>
      <c r="AJ1139" s="101">
        <v>6</v>
      </c>
      <c r="AK1139" s="101">
        <v>4</v>
      </c>
      <c r="AL1139" s="101">
        <v>7</v>
      </c>
      <c r="AM1139" s="101">
        <v>8</v>
      </c>
      <c r="AN1139" s="101">
        <v>2</v>
      </c>
      <c r="AO1139" s="101">
        <v>0</v>
      </c>
      <c r="AP1139" s="101">
        <v>0</v>
      </c>
      <c r="AQ1139" s="101">
        <v>0</v>
      </c>
      <c r="AR1139" s="101">
        <v>0</v>
      </c>
      <c r="AS1139" s="101">
        <v>0</v>
      </c>
      <c r="AT1139" s="101">
        <v>0</v>
      </c>
      <c r="AU1139" s="101">
        <v>0</v>
      </c>
      <c r="AV1139" s="101">
        <v>0</v>
      </c>
      <c r="AW1139" s="101">
        <v>0</v>
      </c>
      <c r="AX1139" s="101">
        <v>0</v>
      </c>
      <c r="AY1139" s="101">
        <v>0</v>
      </c>
      <c r="AZ1139" s="101">
        <v>0</v>
      </c>
      <c r="BA1139" s="101">
        <v>0</v>
      </c>
      <c r="BB1139" s="239">
        <v>0</v>
      </c>
      <c r="BC1139" s="81">
        <v>2</v>
      </c>
      <c r="BD1139" s="28">
        <v>6.6666666666666666E-2</v>
      </c>
      <c r="BE1139" s="81">
        <v>0</v>
      </c>
      <c r="BF1139" s="28">
        <v>0</v>
      </c>
      <c r="BG1139" s="81">
        <v>0</v>
      </c>
      <c r="BH1139" s="28">
        <v>0</v>
      </c>
      <c r="BI1139" s="24">
        <v>20.342000000000002</v>
      </c>
      <c r="BJ1139" s="24">
        <v>28.408999999999999</v>
      </c>
      <c r="BK1139" s="24">
        <v>31.448499999999999</v>
      </c>
      <c r="BL1139" s="9"/>
      <c r="BM1139" s="78">
        <v>57</v>
      </c>
      <c r="BN1139" s="182">
        <v>3</v>
      </c>
      <c r="BO1139" s="8">
        <v>8</v>
      </c>
      <c r="BP1139" s="8">
        <v>17</v>
      </c>
      <c r="BQ1139" s="8">
        <v>13</v>
      </c>
      <c r="BR1139" s="8">
        <v>14</v>
      </c>
      <c r="BS1139" s="8">
        <v>2</v>
      </c>
      <c r="BT1139" s="8">
        <v>0</v>
      </c>
      <c r="BU1139" s="8">
        <v>0</v>
      </c>
      <c r="BV1139" s="8">
        <v>0</v>
      </c>
      <c r="BW1139" s="8">
        <v>0</v>
      </c>
      <c r="BX1139" s="8">
        <v>0</v>
      </c>
      <c r="BY1139" s="8">
        <v>0</v>
      </c>
      <c r="BZ1139" s="8">
        <v>0</v>
      </c>
      <c r="CA1139" s="8">
        <v>0</v>
      </c>
      <c r="CB1139" s="8">
        <v>0</v>
      </c>
      <c r="CC1139" s="8">
        <v>0</v>
      </c>
      <c r="CD1139" s="8">
        <v>0</v>
      </c>
      <c r="CE1139" s="8">
        <v>0</v>
      </c>
      <c r="CF1139" s="8">
        <v>0</v>
      </c>
      <c r="CG1139" s="145">
        <v>0</v>
      </c>
      <c r="CH1139" s="81">
        <v>2</v>
      </c>
      <c r="CI1139" s="28">
        <v>3.5087719298245612E-2</v>
      </c>
      <c r="CJ1139" s="81">
        <v>0</v>
      </c>
      <c r="CK1139" s="28">
        <v>0</v>
      </c>
      <c r="CL1139" s="81">
        <v>0</v>
      </c>
      <c r="CM1139" s="28">
        <v>0</v>
      </c>
      <c r="CN1139" s="24">
        <v>20.25947368421053</v>
      </c>
      <c r="CO1139" s="24">
        <v>27.658999999999999</v>
      </c>
      <c r="CP1139" s="24">
        <v>29.841999999999995</v>
      </c>
      <c r="CQ1139" s="9"/>
    </row>
    <row r="1140" spans="1:95" x14ac:dyDescent="0.35">
      <c r="A1140" s="172">
        <v>3</v>
      </c>
      <c r="B1140" s="229">
        <v>0.45833299999999999</v>
      </c>
      <c r="C1140" s="78">
        <v>29</v>
      </c>
      <c r="D1140" s="193">
        <v>0</v>
      </c>
      <c r="E1140" s="101">
        <v>3</v>
      </c>
      <c r="F1140" s="101">
        <v>5</v>
      </c>
      <c r="G1140" s="101">
        <v>6</v>
      </c>
      <c r="H1140" s="101">
        <v>8</v>
      </c>
      <c r="I1140" s="101">
        <v>5</v>
      </c>
      <c r="J1140" s="101">
        <v>1</v>
      </c>
      <c r="K1140" s="101">
        <v>1</v>
      </c>
      <c r="L1140" s="101">
        <v>0</v>
      </c>
      <c r="M1140" s="101">
        <v>0</v>
      </c>
      <c r="N1140" s="101">
        <v>0</v>
      </c>
      <c r="O1140" s="101">
        <v>0</v>
      </c>
      <c r="P1140" s="101">
        <v>0</v>
      </c>
      <c r="Q1140" s="101">
        <v>0</v>
      </c>
      <c r="R1140" s="101">
        <v>0</v>
      </c>
      <c r="S1140" s="101">
        <v>0</v>
      </c>
      <c r="T1140" s="101">
        <v>0</v>
      </c>
      <c r="U1140" s="101">
        <v>0</v>
      </c>
      <c r="V1140" s="101">
        <v>0</v>
      </c>
      <c r="W1140" s="239">
        <v>0</v>
      </c>
      <c r="X1140" s="81">
        <v>7</v>
      </c>
      <c r="Y1140" s="28">
        <v>0.2413793103448276</v>
      </c>
      <c r="Z1140" s="81">
        <v>2</v>
      </c>
      <c r="AA1140" s="28">
        <v>6.8965517241379309E-2</v>
      </c>
      <c r="AB1140" s="81">
        <v>0</v>
      </c>
      <c r="AC1140" s="28">
        <v>0</v>
      </c>
      <c r="AD1140" s="24">
        <v>25.164827586206897</v>
      </c>
      <c r="AE1140" s="24">
        <v>33.075000000000003</v>
      </c>
      <c r="AF1140" s="24">
        <v>37.75</v>
      </c>
      <c r="AG1140" s="9"/>
      <c r="AH1140" s="78">
        <v>33</v>
      </c>
      <c r="AI1140" s="193">
        <v>2</v>
      </c>
      <c r="AJ1140" s="101">
        <v>7</v>
      </c>
      <c r="AK1140" s="101">
        <v>4</v>
      </c>
      <c r="AL1140" s="101">
        <v>3</v>
      </c>
      <c r="AM1140" s="101">
        <v>14</v>
      </c>
      <c r="AN1140" s="101">
        <v>3</v>
      </c>
      <c r="AO1140" s="101">
        <v>0</v>
      </c>
      <c r="AP1140" s="101">
        <v>0</v>
      </c>
      <c r="AQ1140" s="101">
        <v>0</v>
      </c>
      <c r="AR1140" s="101">
        <v>0</v>
      </c>
      <c r="AS1140" s="101">
        <v>0</v>
      </c>
      <c r="AT1140" s="101">
        <v>0</v>
      </c>
      <c r="AU1140" s="101">
        <v>0</v>
      </c>
      <c r="AV1140" s="101">
        <v>0</v>
      </c>
      <c r="AW1140" s="101">
        <v>0</v>
      </c>
      <c r="AX1140" s="101">
        <v>0</v>
      </c>
      <c r="AY1140" s="101">
        <v>0</v>
      </c>
      <c r="AZ1140" s="101">
        <v>0</v>
      </c>
      <c r="BA1140" s="101">
        <v>0</v>
      </c>
      <c r="BB1140" s="239">
        <v>0</v>
      </c>
      <c r="BC1140" s="81">
        <v>3</v>
      </c>
      <c r="BD1140" s="28">
        <v>9.0909090909090912E-2</v>
      </c>
      <c r="BE1140" s="81">
        <v>0</v>
      </c>
      <c r="BF1140" s="28">
        <v>0</v>
      </c>
      <c r="BG1140" s="81">
        <v>0</v>
      </c>
      <c r="BH1140" s="28">
        <v>0</v>
      </c>
      <c r="BI1140" s="24">
        <v>21.936363636363634</v>
      </c>
      <c r="BJ1140" s="24">
        <v>29.312000000000001</v>
      </c>
      <c r="BK1140" s="24">
        <v>33.17499999999999</v>
      </c>
      <c r="BL1140" s="9"/>
      <c r="BM1140" s="78">
        <v>62</v>
      </c>
      <c r="BN1140" s="182">
        <v>2</v>
      </c>
      <c r="BO1140" s="8">
        <v>10</v>
      </c>
      <c r="BP1140" s="8">
        <v>9</v>
      </c>
      <c r="BQ1140" s="8">
        <v>9</v>
      </c>
      <c r="BR1140" s="8">
        <v>22</v>
      </c>
      <c r="BS1140" s="8">
        <v>8</v>
      </c>
      <c r="BT1140" s="8">
        <v>1</v>
      </c>
      <c r="BU1140" s="8">
        <v>1</v>
      </c>
      <c r="BV1140" s="8">
        <v>0</v>
      </c>
      <c r="BW1140" s="8">
        <v>0</v>
      </c>
      <c r="BX1140" s="8">
        <v>0</v>
      </c>
      <c r="BY1140" s="8">
        <v>0</v>
      </c>
      <c r="BZ1140" s="8">
        <v>0</v>
      </c>
      <c r="CA1140" s="8">
        <v>0</v>
      </c>
      <c r="CB1140" s="8">
        <v>0</v>
      </c>
      <c r="CC1140" s="8">
        <v>0</v>
      </c>
      <c r="CD1140" s="8">
        <v>0</v>
      </c>
      <c r="CE1140" s="8">
        <v>0</v>
      </c>
      <c r="CF1140" s="8">
        <v>0</v>
      </c>
      <c r="CG1140" s="145">
        <v>0</v>
      </c>
      <c r="CH1140" s="81">
        <v>10</v>
      </c>
      <c r="CI1140" s="28">
        <v>0.16129032258064516</v>
      </c>
      <c r="CJ1140" s="81">
        <v>2</v>
      </c>
      <c r="CK1140" s="28">
        <v>3.2258064516129031E-2</v>
      </c>
      <c r="CL1140" s="81">
        <v>0</v>
      </c>
      <c r="CM1140" s="28">
        <v>0</v>
      </c>
      <c r="CN1140" s="24">
        <v>23.446451612903235</v>
      </c>
      <c r="CO1140" s="24">
        <v>30.627999999999997</v>
      </c>
      <c r="CP1140" s="24">
        <v>34.775499999999994</v>
      </c>
      <c r="CQ1140" s="9"/>
    </row>
    <row r="1141" spans="1:95" x14ac:dyDescent="0.35">
      <c r="A1141" s="172">
        <v>3</v>
      </c>
      <c r="B1141" s="229">
        <v>0.5</v>
      </c>
      <c r="C1141" s="78">
        <v>23</v>
      </c>
      <c r="D1141" s="193">
        <v>0</v>
      </c>
      <c r="E1141" s="101">
        <v>2</v>
      </c>
      <c r="F1141" s="101">
        <v>9</v>
      </c>
      <c r="G1141" s="101">
        <v>7</v>
      </c>
      <c r="H1141" s="101">
        <v>2</v>
      </c>
      <c r="I1141" s="101">
        <v>3</v>
      </c>
      <c r="J1141" s="101">
        <v>0</v>
      </c>
      <c r="K1141" s="101">
        <v>0</v>
      </c>
      <c r="L1141" s="101">
        <v>0</v>
      </c>
      <c r="M1141" s="101">
        <v>0</v>
      </c>
      <c r="N1141" s="101">
        <v>0</v>
      </c>
      <c r="O1141" s="101">
        <v>0</v>
      </c>
      <c r="P1141" s="101">
        <v>0</v>
      </c>
      <c r="Q1141" s="101">
        <v>0</v>
      </c>
      <c r="R1141" s="101">
        <v>0</v>
      </c>
      <c r="S1141" s="101">
        <v>0</v>
      </c>
      <c r="T1141" s="101">
        <v>0</v>
      </c>
      <c r="U1141" s="101">
        <v>0</v>
      </c>
      <c r="V1141" s="101">
        <v>0</v>
      </c>
      <c r="W1141" s="239">
        <v>0</v>
      </c>
      <c r="X1141" s="81">
        <v>3</v>
      </c>
      <c r="Y1141" s="28">
        <v>0.13043478260869565</v>
      </c>
      <c r="Z1141" s="81">
        <v>0</v>
      </c>
      <c r="AA1141" s="28">
        <v>0</v>
      </c>
      <c r="AB1141" s="81">
        <v>0</v>
      </c>
      <c r="AC1141" s="28">
        <v>0</v>
      </c>
      <c r="AD1141" s="24">
        <v>21.458260869565219</v>
      </c>
      <c r="AE1141" s="24">
        <v>28.927999999999997</v>
      </c>
      <c r="AF1141" s="24">
        <v>31.769999999999996</v>
      </c>
      <c r="AG1141" s="9"/>
      <c r="AH1141" s="78">
        <v>23</v>
      </c>
      <c r="AI1141" s="193">
        <v>2</v>
      </c>
      <c r="AJ1141" s="101">
        <v>11</v>
      </c>
      <c r="AK1141" s="101">
        <v>1</v>
      </c>
      <c r="AL1141" s="101">
        <v>4</v>
      </c>
      <c r="AM1141" s="101">
        <v>3</v>
      </c>
      <c r="AN1141" s="101">
        <v>1</v>
      </c>
      <c r="AO1141" s="101">
        <v>1</v>
      </c>
      <c r="AP1141" s="101">
        <v>0</v>
      </c>
      <c r="AQ1141" s="101">
        <v>0</v>
      </c>
      <c r="AR1141" s="101">
        <v>0</v>
      </c>
      <c r="AS1141" s="101">
        <v>0</v>
      </c>
      <c r="AT1141" s="101">
        <v>0</v>
      </c>
      <c r="AU1141" s="101">
        <v>0</v>
      </c>
      <c r="AV1141" s="101">
        <v>0</v>
      </c>
      <c r="AW1141" s="101">
        <v>0</v>
      </c>
      <c r="AX1141" s="101">
        <v>0</v>
      </c>
      <c r="AY1141" s="101">
        <v>0</v>
      </c>
      <c r="AZ1141" s="101">
        <v>0</v>
      </c>
      <c r="BA1141" s="101">
        <v>0</v>
      </c>
      <c r="BB1141" s="239">
        <v>0</v>
      </c>
      <c r="BC1141" s="81">
        <v>2</v>
      </c>
      <c r="BD1141" s="28">
        <v>8.6956521739130432E-2</v>
      </c>
      <c r="BE1141" s="81">
        <v>1</v>
      </c>
      <c r="BF1141" s="28">
        <v>4.3478260869565216E-2</v>
      </c>
      <c r="BG1141" s="81">
        <v>0</v>
      </c>
      <c r="BH1141" s="28">
        <v>0</v>
      </c>
      <c r="BI1141" s="24">
        <v>17.822173913043478</v>
      </c>
      <c r="BJ1141" s="24">
        <v>26.877999999999997</v>
      </c>
      <c r="BK1141" s="24">
        <v>34.29399999999999</v>
      </c>
      <c r="BL1141" s="9"/>
      <c r="BM1141" s="78">
        <v>46</v>
      </c>
      <c r="BN1141" s="182">
        <v>2</v>
      </c>
      <c r="BO1141" s="8">
        <v>13</v>
      </c>
      <c r="BP1141" s="8">
        <v>10</v>
      </c>
      <c r="BQ1141" s="8">
        <v>11</v>
      </c>
      <c r="BR1141" s="8">
        <v>5</v>
      </c>
      <c r="BS1141" s="8">
        <v>4</v>
      </c>
      <c r="BT1141" s="8">
        <v>1</v>
      </c>
      <c r="BU1141" s="8">
        <v>0</v>
      </c>
      <c r="BV1141" s="8">
        <v>0</v>
      </c>
      <c r="BW1141" s="8">
        <v>0</v>
      </c>
      <c r="BX1141" s="8">
        <v>0</v>
      </c>
      <c r="BY1141" s="8">
        <v>0</v>
      </c>
      <c r="BZ1141" s="8">
        <v>0</v>
      </c>
      <c r="CA1141" s="8">
        <v>0</v>
      </c>
      <c r="CB1141" s="8">
        <v>0</v>
      </c>
      <c r="CC1141" s="8">
        <v>0</v>
      </c>
      <c r="CD1141" s="8">
        <v>0</v>
      </c>
      <c r="CE1141" s="8">
        <v>0</v>
      </c>
      <c r="CF1141" s="8">
        <v>0</v>
      </c>
      <c r="CG1141" s="145">
        <v>0</v>
      </c>
      <c r="CH1141" s="81">
        <v>5</v>
      </c>
      <c r="CI1141" s="28">
        <v>0.10869565217391304</v>
      </c>
      <c r="CJ1141" s="81">
        <v>1</v>
      </c>
      <c r="CK1141" s="28">
        <v>2.1739130434782608E-2</v>
      </c>
      <c r="CL1141" s="81">
        <v>0</v>
      </c>
      <c r="CM1141" s="28">
        <v>0</v>
      </c>
      <c r="CN1141" s="24">
        <v>19.640217391304351</v>
      </c>
      <c r="CO1141" s="24">
        <v>27.891999999999996</v>
      </c>
      <c r="CP1141" s="24">
        <v>31.72</v>
      </c>
      <c r="CQ1141" s="9"/>
    </row>
    <row r="1142" spans="1:95" x14ac:dyDescent="0.35">
      <c r="A1142" s="172">
        <v>3</v>
      </c>
      <c r="B1142" s="229">
        <v>0.54166700000000001</v>
      </c>
      <c r="C1142" s="78">
        <v>26</v>
      </c>
      <c r="D1142" s="193">
        <v>0</v>
      </c>
      <c r="E1142" s="101">
        <v>0</v>
      </c>
      <c r="F1142" s="101">
        <v>6</v>
      </c>
      <c r="G1142" s="101">
        <v>8</v>
      </c>
      <c r="H1142" s="101">
        <v>6</v>
      </c>
      <c r="I1142" s="101">
        <v>3</v>
      </c>
      <c r="J1142" s="101">
        <v>3</v>
      </c>
      <c r="K1142" s="101">
        <v>0</v>
      </c>
      <c r="L1142" s="101">
        <v>0</v>
      </c>
      <c r="M1142" s="101">
        <v>0</v>
      </c>
      <c r="N1142" s="101">
        <v>0</v>
      </c>
      <c r="O1142" s="101">
        <v>0</v>
      </c>
      <c r="P1142" s="101">
        <v>0</v>
      </c>
      <c r="Q1142" s="101">
        <v>0</v>
      </c>
      <c r="R1142" s="101">
        <v>0</v>
      </c>
      <c r="S1142" s="101">
        <v>0</v>
      </c>
      <c r="T1142" s="101">
        <v>0</v>
      </c>
      <c r="U1142" s="101">
        <v>0</v>
      </c>
      <c r="V1142" s="101">
        <v>0</v>
      </c>
      <c r="W1142" s="239">
        <v>0</v>
      </c>
      <c r="X1142" s="81">
        <v>6</v>
      </c>
      <c r="Y1142" s="28">
        <v>0.23076923076923078</v>
      </c>
      <c r="Z1142" s="81">
        <v>3</v>
      </c>
      <c r="AA1142" s="28">
        <v>0.11538461538461539</v>
      </c>
      <c r="AB1142" s="81">
        <v>0</v>
      </c>
      <c r="AC1142" s="28">
        <v>0</v>
      </c>
      <c r="AD1142" s="24">
        <v>25.393076923076926</v>
      </c>
      <c r="AE1142" s="24">
        <v>33.842999999999996</v>
      </c>
      <c r="AF1142" s="24">
        <v>38.821999999999996</v>
      </c>
      <c r="AG1142" s="9"/>
      <c r="AH1142" s="78">
        <v>17</v>
      </c>
      <c r="AI1142" s="193">
        <v>3</v>
      </c>
      <c r="AJ1142" s="101">
        <v>5</v>
      </c>
      <c r="AK1142" s="101">
        <v>1</v>
      </c>
      <c r="AL1142" s="101">
        <v>2</v>
      </c>
      <c r="AM1142" s="101">
        <v>4</v>
      </c>
      <c r="AN1142" s="101">
        <v>2</v>
      </c>
      <c r="AO1142" s="101">
        <v>0</v>
      </c>
      <c r="AP1142" s="101">
        <v>0</v>
      </c>
      <c r="AQ1142" s="101">
        <v>0</v>
      </c>
      <c r="AR1142" s="101">
        <v>0</v>
      </c>
      <c r="AS1142" s="101">
        <v>0</v>
      </c>
      <c r="AT1142" s="101">
        <v>0</v>
      </c>
      <c r="AU1142" s="101">
        <v>0</v>
      </c>
      <c r="AV1142" s="101">
        <v>0</v>
      </c>
      <c r="AW1142" s="101">
        <v>0</v>
      </c>
      <c r="AX1142" s="101">
        <v>0</v>
      </c>
      <c r="AY1142" s="101">
        <v>0</v>
      </c>
      <c r="AZ1142" s="101">
        <v>0</v>
      </c>
      <c r="BA1142" s="101">
        <v>0</v>
      </c>
      <c r="BB1142" s="239">
        <v>0</v>
      </c>
      <c r="BC1142" s="81">
        <v>2</v>
      </c>
      <c r="BD1142" s="28">
        <v>0.11764705882352941</v>
      </c>
      <c r="BE1142" s="81">
        <v>0</v>
      </c>
      <c r="BF1142" s="28">
        <v>0</v>
      </c>
      <c r="BG1142" s="81">
        <v>0</v>
      </c>
      <c r="BH1142" s="28">
        <v>0</v>
      </c>
      <c r="BI1142" s="24">
        <v>19.421764705882357</v>
      </c>
      <c r="BJ1142" s="24">
        <v>29.620999999999995</v>
      </c>
      <c r="BK1142" s="24" t="s">
        <v>105</v>
      </c>
      <c r="BL1142" s="9"/>
      <c r="BM1142" s="78">
        <v>43</v>
      </c>
      <c r="BN1142" s="182">
        <v>3</v>
      </c>
      <c r="BO1142" s="8">
        <v>5</v>
      </c>
      <c r="BP1142" s="8">
        <v>7</v>
      </c>
      <c r="BQ1142" s="8">
        <v>10</v>
      </c>
      <c r="BR1142" s="8">
        <v>10</v>
      </c>
      <c r="BS1142" s="8">
        <v>5</v>
      </c>
      <c r="BT1142" s="8">
        <v>3</v>
      </c>
      <c r="BU1142" s="8">
        <v>0</v>
      </c>
      <c r="BV1142" s="8">
        <v>0</v>
      </c>
      <c r="BW1142" s="8">
        <v>0</v>
      </c>
      <c r="BX1142" s="8">
        <v>0</v>
      </c>
      <c r="BY1142" s="8">
        <v>0</v>
      </c>
      <c r="BZ1142" s="8">
        <v>0</v>
      </c>
      <c r="CA1142" s="8">
        <v>0</v>
      </c>
      <c r="CB1142" s="8">
        <v>0</v>
      </c>
      <c r="CC1142" s="8">
        <v>0</v>
      </c>
      <c r="CD1142" s="8">
        <v>0</v>
      </c>
      <c r="CE1142" s="8">
        <v>0</v>
      </c>
      <c r="CF1142" s="8">
        <v>0</v>
      </c>
      <c r="CG1142" s="145">
        <v>0</v>
      </c>
      <c r="CH1142" s="81">
        <v>8</v>
      </c>
      <c r="CI1142" s="28">
        <v>0.18604651162790697</v>
      </c>
      <c r="CJ1142" s="81">
        <v>3</v>
      </c>
      <c r="CK1142" s="28">
        <v>6.9767441860465115E-2</v>
      </c>
      <c r="CL1142" s="81">
        <v>0</v>
      </c>
      <c r="CM1142" s="28">
        <v>0</v>
      </c>
      <c r="CN1142" s="24">
        <v>23.032325581395348</v>
      </c>
      <c r="CO1142" s="24">
        <v>32.054000000000002</v>
      </c>
      <c r="CP1142" s="24">
        <v>37.17</v>
      </c>
      <c r="CQ1142" s="9"/>
    </row>
    <row r="1143" spans="1:95" x14ac:dyDescent="0.35">
      <c r="A1143" s="172">
        <v>3</v>
      </c>
      <c r="B1143" s="229">
        <v>0.58333299999999999</v>
      </c>
      <c r="C1143" s="78">
        <v>27</v>
      </c>
      <c r="D1143" s="193">
        <v>0</v>
      </c>
      <c r="E1143" s="101">
        <v>5</v>
      </c>
      <c r="F1143" s="101">
        <v>7</v>
      </c>
      <c r="G1143" s="101">
        <v>7</v>
      </c>
      <c r="H1143" s="101">
        <v>5</v>
      </c>
      <c r="I1143" s="101">
        <v>1</v>
      </c>
      <c r="J1143" s="101">
        <v>2</v>
      </c>
      <c r="K1143" s="101">
        <v>0</v>
      </c>
      <c r="L1143" s="101">
        <v>0</v>
      </c>
      <c r="M1143" s="101">
        <v>0</v>
      </c>
      <c r="N1143" s="101">
        <v>0</v>
      </c>
      <c r="O1143" s="101">
        <v>0</v>
      </c>
      <c r="P1143" s="101">
        <v>0</v>
      </c>
      <c r="Q1143" s="101">
        <v>0</v>
      </c>
      <c r="R1143" s="101">
        <v>0</v>
      </c>
      <c r="S1143" s="101">
        <v>0</v>
      </c>
      <c r="T1143" s="101">
        <v>0</v>
      </c>
      <c r="U1143" s="101">
        <v>0</v>
      </c>
      <c r="V1143" s="101">
        <v>0</v>
      </c>
      <c r="W1143" s="239">
        <v>0</v>
      </c>
      <c r="X1143" s="81">
        <v>3</v>
      </c>
      <c r="Y1143" s="28">
        <v>0.1111111111111111</v>
      </c>
      <c r="Z1143" s="81">
        <v>2</v>
      </c>
      <c r="AA1143" s="28">
        <v>7.407407407407407E-2</v>
      </c>
      <c r="AB1143" s="81">
        <v>0</v>
      </c>
      <c r="AC1143" s="28">
        <v>0</v>
      </c>
      <c r="AD1143" s="24">
        <v>21.752222222222215</v>
      </c>
      <c r="AE1143" s="24">
        <v>29.738</v>
      </c>
      <c r="AF1143" s="24">
        <v>36.541999999999994</v>
      </c>
      <c r="AG1143" s="9"/>
      <c r="AH1143" s="78">
        <v>27</v>
      </c>
      <c r="AI1143" s="193">
        <v>3</v>
      </c>
      <c r="AJ1143" s="101">
        <v>13</v>
      </c>
      <c r="AK1143" s="101">
        <v>2</v>
      </c>
      <c r="AL1143" s="101">
        <v>1</v>
      </c>
      <c r="AM1143" s="101">
        <v>4</v>
      </c>
      <c r="AN1143" s="101">
        <v>2</v>
      </c>
      <c r="AO1143" s="101">
        <v>2</v>
      </c>
      <c r="AP1143" s="101">
        <v>0</v>
      </c>
      <c r="AQ1143" s="101">
        <v>0</v>
      </c>
      <c r="AR1143" s="101">
        <v>0</v>
      </c>
      <c r="AS1143" s="101">
        <v>0</v>
      </c>
      <c r="AT1143" s="101">
        <v>0</v>
      </c>
      <c r="AU1143" s="101">
        <v>0</v>
      </c>
      <c r="AV1143" s="101">
        <v>0</v>
      </c>
      <c r="AW1143" s="101">
        <v>0</v>
      </c>
      <c r="AX1143" s="101">
        <v>0</v>
      </c>
      <c r="AY1143" s="101">
        <v>0</v>
      </c>
      <c r="AZ1143" s="101">
        <v>0</v>
      </c>
      <c r="BA1143" s="101">
        <v>0</v>
      </c>
      <c r="BB1143" s="239">
        <v>0</v>
      </c>
      <c r="BC1143" s="81">
        <v>4</v>
      </c>
      <c r="BD1143" s="28">
        <v>0.14814814814814814</v>
      </c>
      <c r="BE1143" s="81">
        <v>2</v>
      </c>
      <c r="BF1143" s="28">
        <v>7.407407407407407E-2</v>
      </c>
      <c r="BG1143" s="81">
        <v>0</v>
      </c>
      <c r="BH1143" s="28">
        <v>0</v>
      </c>
      <c r="BI1143" s="24">
        <v>18.499259259259258</v>
      </c>
      <c r="BJ1143" s="24">
        <v>31.448</v>
      </c>
      <c r="BK1143" s="24">
        <v>38.413999999999994</v>
      </c>
      <c r="BL1143" s="9"/>
      <c r="BM1143" s="78">
        <v>54</v>
      </c>
      <c r="BN1143" s="182">
        <v>3</v>
      </c>
      <c r="BO1143" s="8">
        <v>18</v>
      </c>
      <c r="BP1143" s="8">
        <v>9</v>
      </c>
      <c r="BQ1143" s="8">
        <v>8</v>
      </c>
      <c r="BR1143" s="8">
        <v>9</v>
      </c>
      <c r="BS1143" s="8">
        <v>3</v>
      </c>
      <c r="BT1143" s="8">
        <v>4</v>
      </c>
      <c r="BU1143" s="8">
        <v>0</v>
      </c>
      <c r="BV1143" s="8">
        <v>0</v>
      </c>
      <c r="BW1143" s="8">
        <v>0</v>
      </c>
      <c r="BX1143" s="8">
        <v>0</v>
      </c>
      <c r="BY1143" s="8">
        <v>0</v>
      </c>
      <c r="BZ1143" s="8">
        <v>0</v>
      </c>
      <c r="CA1143" s="8">
        <v>0</v>
      </c>
      <c r="CB1143" s="8">
        <v>0</v>
      </c>
      <c r="CC1143" s="8">
        <v>0</v>
      </c>
      <c r="CD1143" s="8">
        <v>0</v>
      </c>
      <c r="CE1143" s="8">
        <v>0</v>
      </c>
      <c r="CF1143" s="8">
        <v>0</v>
      </c>
      <c r="CG1143" s="145">
        <v>0</v>
      </c>
      <c r="CH1143" s="81">
        <v>7</v>
      </c>
      <c r="CI1143" s="28">
        <v>0.12962962962962962</v>
      </c>
      <c r="CJ1143" s="81">
        <v>4</v>
      </c>
      <c r="CK1143" s="28">
        <v>7.407407407407407E-2</v>
      </c>
      <c r="CL1143" s="81">
        <v>0</v>
      </c>
      <c r="CM1143" s="28">
        <v>0</v>
      </c>
      <c r="CN1143" s="24">
        <v>20.125740740740738</v>
      </c>
      <c r="CO1143" s="24">
        <v>29.885000000000002</v>
      </c>
      <c r="CP1143" s="24">
        <v>36.322499999999998</v>
      </c>
      <c r="CQ1143" s="9"/>
    </row>
    <row r="1144" spans="1:95" x14ac:dyDescent="0.35">
      <c r="A1144" s="172">
        <v>3</v>
      </c>
      <c r="B1144" s="229">
        <v>0.625</v>
      </c>
      <c r="C1144" s="78">
        <v>31</v>
      </c>
      <c r="D1144" s="193">
        <v>1</v>
      </c>
      <c r="E1144" s="101">
        <v>3</v>
      </c>
      <c r="F1144" s="101">
        <v>11</v>
      </c>
      <c r="G1144" s="101">
        <v>6</v>
      </c>
      <c r="H1144" s="101">
        <v>1</v>
      </c>
      <c r="I1144" s="101">
        <v>8</v>
      </c>
      <c r="J1144" s="101">
        <v>0</v>
      </c>
      <c r="K1144" s="101">
        <v>1</v>
      </c>
      <c r="L1144" s="101">
        <v>0</v>
      </c>
      <c r="M1144" s="101">
        <v>0</v>
      </c>
      <c r="N1144" s="101">
        <v>0</v>
      </c>
      <c r="O1144" s="101">
        <v>0</v>
      </c>
      <c r="P1144" s="101">
        <v>0</v>
      </c>
      <c r="Q1144" s="101">
        <v>0</v>
      </c>
      <c r="R1144" s="101">
        <v>0</v>
      </c>
      <c r="S1144" s="101">
        <v>0</v>
      </c>
      <c r="T1144" s="101">
        <v>0</v>
      </c>
      <c r="U1144" s="101">
        <v>0</v>
      </c>
      <c r="V1144" s="101">
        <v>0</v>
      </c>
      <c r="W1144" s="239">
        <v>0</v>
      </c>
      <c r="X1144" s="81">
        <v>9</v>
      </c>
      <c r="Y1144" s="28">
        <v>0.29032258064516131</v>
      </c>
      <c r="Z1144" s="81">
        <v>1</v>
      </c>
      <c r="AA1144" s="28">
        <v>3.2258064516129031E-2</v>
      </c>
      <c r="AB1144" s="81">
        <v>0</v>
      </c>
      <c r="AC1144" s="28">
        <v>0</v>
      </c>
      <c r="AD1144" s="24">
        <v>22.240000000000002</v>
      </c>
      <c r="AE1144" s="24">
        <v>31.981999999999999</v>
      </c>
      <c r="AF1144" s="24">
        <v>35.841999999999985</v>
      </c>
      <c r="AG1144" s="9"/>
      <c r="AH1144" s="78">
        <v>38</v>
      </c>
      <c r="AI1144" s="193">
        <v>2</v>
      </c>
      <c r="AJ1144" s="101">
        <v>9</v>
      </c>
      <c r="AK1144" s="101">
        <v>6</v>
      </c>
      <c r="AL1144" s="101">
        <v>8</v>
      </c>
      <c r="AM1144" s="101">
        <v>10</v>
      </c>
      <c r="AN1144" s="101">
        <v>3</v>
      </c>
      <c r="AO1144" s="101">
        <v>0</v>
      </c>
      <c r="AP1144" s="101">
        <v>0</v>
      </c>
      <c r="AQ1144" s="101">
        <v>0</v>
      </c>
      <c r="AR1144" s="101">
        <v>0</v>
      </c>
      <c r="AS1144" s="101">
        <v>0</v>
      </c>
      <c r="AT1144" s="101">
        <v>0</v>
      </c>
      <c r="AU1144" s="101">
        <v>0</v>
      </c>
      <c r="AV1144" s="101">
        <v>0</v>
      </c>
      <c r="AW1144" s="101">
        <v>0</v>
      </c>
      <c r="AX1144" s="101">
        <v>0</v>
      </c>
      <c r="AY1144" s="101">
        <v>0</v>
      </c>
      <c r="AZ1144" s="101">
        <v>0</v>
      </c>
      <c r="BA1144" s="101">
        <v>0</v>
      </c>
      <c r="BB1144" s="239">
        <v>0</v>
      </c>
      <c r="BC1144" s="81">
        <v>3</v>
      </c>
      <c r="BD1144" s="28">
        <v>7.8947368421052627E-2</v>
      </c>
      <c r="BE1144" s="81">
        <v>0</v>
      </c>
      <c r="BF1144" s="28">
        <v>0</v>
      </c>
      <c r="BG1144" s="81">
        <v>0</v>
      </c>
      <c r="BH1144" s="28">
        <v>0</v>
      </c>
      <c r="BI1144" s="24">
        <v>20.448947368421052</v>
      </c>
      <c r="BJ1144" s="24">
        <v>28.276</v>
      </c>
      <c r="BK1144" s="24">
        <v>34.119499999999995</v>
      </c>
      <c r="BL1144" s="9"/>
      <c r="BM1144" s="78">
        <v>69</v>
      </c>
      <c r="BN1144" s="182">
        <v>3</v>
      </c>
      <c r="BO1144" s="8">
        <v>12</v>
      </c>
      <c r="BP1144" s="8">
        <v>17</v>
      </c>
      <c r="BQ1144" s="8">
        <v>14</v>
      </c>
      <c r="BR1144" s="8">
        <v>11</v>
      </c>
      <c r="BS1144" s="8">
        <v>11</v>
      </c>
      <c r="BT1144" s="8">
        <v>0</v>
      </c>
      <c r="BU1144" s="8">
        <v>1</v>
      </c>
      <c r="BV1144" s="8">
        <v>0</v>
      </c>
      <c r="BW1144" s="8">
        <v>0</v>
      </c>
      <c r="BX1144" s="8">
        <v>0</v>
      </c>
      <c r="BY1144" s="8">
        <v>0</v>
      </c>
      <c r="BZ1144" s="8">
        <v>0</v>
      </c>
      <c r="CA1144" s="8">
        <v>0</v>
      </c>
      <c r="CB1144" s="8">
        <v>0</v>
      </c>
      <c r="CC1144" s="8">
        <v>0</v>
      </c>
      <c r="CD1144" s="8">
        <v>0</v>
      </c>
      <c r="CE1144" s="8">
        <v>0</v>
      </c>
      <c r="CF1144" s="8">
        <v>0</v>
      </c>
      <c r="CG1144" s="145">
        <v>0</v>
      </c>
      <c r="CH1144" s="81">
        <v>12</v>
      </c>
      <c r="CI1144" s="28">
        <v>0.17391304347826086</v>
      </c>
      <c r="CJ1144" s="81">
        <v>1</v>
      </c>
      <c r="CK1144" s="28">
        <v>1.4492753623188406E-2</v>
      </c>
      <c r="CL1144" s="81">
        <v>0</v>
      </c>
      <c r="CM1144" s="28">
        <v>0</v>
      </c>
      <c r="CN1144" s="24">
        <v>21.253623188405797</v>
      </c>
      <c r="CO1144" s="24">
        <v>31.229999999999997</v>
      </c>
      <c r="CP1144" s="24">
        <v>33.844999999999999</v>
      </c>
      <c r="CQ1144" s="9"/>
    </row>
    <row r="1145" spans="1:95" x14ac:dyDescent="0.35">
      <c r="A1145" s="172">
        <v>3</v>
      </c>
      <c r="B1145" s="229">
        <v>0.66666700000000001</v>
      </c>
      <c r="C1145" s="78">
        <v>21</v>
      </c>
      <c r="D1145" s="193">
        <v>0</v>
      </c>
      <c r="E1145" s="101">
        <v>3</v>
      </c>
      <c r="F1145" s="101">
        <v>5</v>
      </c>
      <c r="G1145" s="101">
        <v>3</v>
      </c>
      <c r="H1145" s="101">
        <v>4</v>
      </c>
      <c r="I1145" s="101">
        <v>4</v>
      </c>
      <c r="J1145" s="101">
        <v>2</v>
      </c>
      <c r="K1145" s="101">
        <v>0</v>
      </c>
      <c r="L1145" s="101">
        <v>0</v>
      </c>
      <c r="M1145" s="101">
        <v>0</v>
      </c>
      <c r="N1145" s="101">
        <v>0</v>
      </c>
      <c r="O1145" s="101">
        <v>0</v>
      </c>
      <c r="P1145" s="101">
        <v>0</v>
      </c>
      <c r="Q1145" s="101">
        <v>0</v>
      </c>
      <c r="R1145" s="101">
        <v>0</v>
      </c>
      <c r="S1145" s="101">
        <v>0</v>
      </c>
      <c r="T1145" s="101">
        <v>0</v>
      </c>
      <c r="U1145" s="101">
        <v>0</v>
      </c>
      <c r="V1145" s="101">
        <v>0</v>
      </c>
      <c r="W1145" s="239">
        <v>0</v>
      </c>
      <c r="X1145" s="81">
        <v>6</v>
      </c>
      <c r="Y1145" s="28">
        <v>0.2857142857142857</v>
      </c>
      <c r="Z1145" s="81">
        <v>2</v>
      </c>
      <c r="AA1145" s="28">
        <v>9.5238095238095233E-2</v>
      </c>
      <c r="AB1145" s="81">
        <v>0</v>
      </c>
      <c r="AC1145" s="28">
        <v>0</v>
      </c>
      <c r="AD1145" s="24">
        <v>24.38095238095238</v>
      </c>
      <c r="AE1145" s="24">
        <v>34.784999999999997</v>
      </c>
      <c r="AF1145" s="24">
        <v>36.848999999999997</v>
      </c>
      <c r="AG1145" s="9"/>
      <c r="AH1145" s="78">
        <v>34</v>
      </c>
      <c r="AI1145" s="193">
        <v>3</v>
      </c>
      <c r="AJ1145" s="101">
        <v>17</v>
      </c>
      <c r="AK1145" s="101">
        <v>2</v>
      </c>
      <c r="AL1145" s="101">
        <v>3</v>
      </c>
      <c r="AM1145" s="101">
        <v>6</v>
      </c>
      <c r="AN1145" s="101">
        <v>2</v>
      </c>
      <c r="AO1145" s="101">
        <v>1</v>
      </c>
      <c r="AP1145" s="101">
        <v>0</v>
      </c>
      <c r="AQ1145" s="101">
        <v>0</v>
      </c>
      <c r="AR1145" s="101">
        <v>0</v>
      </c>
      <c r="AS1145" s="101">
        <v>0</v>
      </c>
      <c r="AT1145" s="101">
        <v>0</v>
      </c>
      <c r="AU1145" s="101">
        <v>0</v>
      </c>
      <c r="AV1145" s="101">
        <v>0</v>
      </c>
      <c r="AW1145" s="101">
        <v>0</v>
      </c>
      <c r="AX1145" s="101">
        <v>0</v>
      </c>
      <c r="AY1145" s="101">
        <v>0</v>
      </c>
      <c r="AZ1145" s="101">
        <v>0</v>
      </c>
      <c r="BA1145" s="101">
        <v>0</v>
      </c>
      <c r="BB1145" s="239">
        <v>0</v>
      </c>
      <c r="BC1145" s="81">
        <v>3</v>
      </c>
      <c r="BD1145" s="28">
        <v>8.8235294117647065E-2</v>
      </c>
      <c r="BE1145" s="81">
        <v>1</v>
      </c>
      <c r="BF1145" s="28">
        <v>2.9411764705882353E-2</v>
      </c>
      <c r="BG1145" s="81">
        <v>0</v>
      </c>
      <c r="BH1145" s="28">
        <v>0</v>
      </c>
      <c r="BI1145" s="24">
        <v>17.676764705882352</v>
      </c>
      <c r="BJ1145" s="24">
        <v>28.532499999999999</v>
      </c>
      <c r="BK1145" s="24">
        <v>34.212500000000006</v>
      </c>
      <c r="BL1145" s="9"/>
      <c r="BM1145" s="78">
        <v>55</v>
      </c>
      <c r="BN1145" s="182">
        <v>3</v>
      </c>
      <c r="BO1145" s="8">
        <v>20</v>
      </c>
      <c r="BP1145" s="8">
        <v>7</v>
      </c>
      <c r="BQ1145" s="8">
        <v>6</v>
      </c>
      <c r="BR1145" s="8">
        <v>10</v>
      </c>
      <c r="BS1145" s="8">
        <v>6</v>
      </c>
      <c r="BT1145" s="8">
        <v>3</v>
      </c>
      <c r="BU1145" s="8">
        <v>0</v>
      </c>
      <c r="BV1145" s="8">
        <v>0</v>
      </c>
      <c r="BW1145" s="8">
        <v>0</v>
      </c>
      <c r="BX1145" s="8">
        <v>0</v>
      </c>
      <c r="BY1145" s="8">
        <v>0</v>
      </c>
      <c r="BZ1145" s="8">
        <v>0</v>
      </c>
      <c r="CA1145" s="8">
        <v>0</v>
      </c>
      <c r="CB1145" s="8">
        <v>0</v>
      </c>
      <c r="CC1145" s="8">
        <v>0</v>
      </c>
      <c r="CD1145" s="8">
        <v>0</v>
      </c>
      <c r="CE1145" s="8">
        <v>0</v>
      </c>
      <c r="CF1145" s="8">
        <v>0</v>
      </c>
      <c r="CG1145" s="145">
        <v>0</v>
      </c>
      <c r="CH1145" s="81">
        <v>9</v>
      </c>
      <c r="CI1145" s="28">
        <v>0.16363636363636364</v>
      </c>
      <c r="CJ1145" s="81">
        <v>3</v>
      </c>
      <c r="CK1145" s="28">
        <v>5.4545454545454543E-2</v>
      </c>
      <c r="CL1145" s="81">
        <v>0</v>
      </c>
      <c r="CM1145" s="28">
        <v>0</v>
      </c>
      <c r="CN1145" s="24">
        <v>20.236545454545457</v>
      </c>
      <c r="CO1145" s="24">
        <v>31.532</v>
      </c>
      <c r="CP1145" s="24">
        <v>35.692</v>
      </c>
      <c r="CQ1145" s="9"/>
    </row>
    <row r="1146" spans="1:95" x14ac:dyDescent="0.35">
      <c r="A1146" s="172">
        <v>3</v>
      </c>
      <c r="B1146" s="229">
        <v>0.70833299999999999</v>
      </c>
      <c r="C1146" s="78">
        <v>26</v>
      </c>
      <c r="D1146" s="193">
        <v>2</v>
      </c>
      <c r="E1146" s="101">
        <v>1</v>
      </c>
      <c r="F1146" s="101">
        <v>6</v>
      </c>
      <c r="G1146" s="101">
        <v>5</v>
      </c>
      <c r="H1146" s="101">
        <v>8</v>
      </c>
      <c r="I1146" s="101">
        <v>2</v>
      </c>
      <c r="J1146" s="101">
        <v>2</v>
      </c>
      <c r="K1146" s="101">
        <v>0</v>
      </c>
      <c r="L1146" s="101">
        <v>0</v>
      </c>
      <c r="M1146" s="101">
        <v>0</v>
      </c>
      <c r="N1146" s="101">
        <v>0</v>
      </c>
      <c r="O1146" s="101">
        <v>0</v>
      </c>
      <c r="P1146" s="101">
        <v>0</v>
      </c>
      <c r="Q1146" s="101">
        <v>0</v>
      </c>
      <c r="R1146" s="101">
        <v>0</v>
      </c>
      <c r="S1146" s="101">
        <v>0</v>
      </c>
      <c r="T1146" s="101">
        <v>0</v>
      </c>
      <c r="U1146" s="101">
        <v>0</v>
      </c>
      <c r="V1146" s="101">
        <v>0</v>
      </c>
      <c r="W1146" s="239">
        <v>0</v>
      </c>
      <c r="X1146" s="81">
        <v>4</v>
      </c>
      <c r="Y1146" s="28">
        <v>0.15384615384615385</v>
      </c>
      <c r="Z1146" s="81">
        <v>2</v>
      </c>
      <c r="AA1146" s="28">
        <v>7.6923076923076927E-2</v>
      </c>
      <c r="AB1146" s="81">
        <v>0</v>
      </c>
      <c r="AC1146" s="28">
        <v>0</v>
      </c>
      <c r="AD1146" s="24">
        <v>23.24923076923077</v>
      </c>
      <c r="AE1146" s="24">
        <v>30.215499999999999</v>
      </c>
      <c r="AF1146" s="24">
        <v>37.079000000000001</v>
      </c>
      <c r="AG1146" s="9"/>
      <c r="AH1146" s="78">
        <v>27</v>
      </c>
      <c r="AI1146" s="193">
        <v>2</v>
      </c>
      <c r="AJ1146" s="101">
        <v>13</v>
      </c>
      <c r="AK1146" s="101">
        <v>3</v>
      </c>
      <c r="AL1146" s="101">
        <v>4</v>
      </c>
      <c r="AM1146" s="101">
        <v>4</v>
      </c>
      <c r="AN1146" s="101">
        <v>1</v>
      </c>
      <c r="AO1146" s="101">
        <v>0</v>
      </c>
      <c r="AP1146" s="101">
        <v>0</v>
      </c>
      <c r="AQ1146" s="101">
        <v>0</v>
      </c>
      <c r="AR1146" s="101">
        <v>0</v>
      </c>
      <c r="AS1146" s="101">
        <v>0</v>
      </c>
      <c r="AT1146" s="101">
        <v>0</v>
      </c>
      <c r="AU1146" s="101">
        <v>0</v>
      </c>
      <c r="AV1146" s="101">
        <v>0</v>
      </c>
      <c r="AW1146" s="101">
        <v>0</v>
      </c>
      <c r="AX1146" s="101">
        <v>0</v>
      </c>
      <c r="AY1146" s="101">
        <v>0</v>
      </c>
      <c r="AZ1146" s="101">
        <v>0</v>
      </c>
      <c r="BA1146" s="101">
        <v>0</v>
      </c>
      <c r="BB1146" s="239">
        <v>0</v>
      </c>
      <c r="BC1146" s="81">
        <v>1</v>
      </c>
      <c r="BD1146" s="28">
        <v>3.7037037037037035E-2</v>
      </c>
      <c r="BE1146" s="81">
        <v>0</v>
      </c>
      <c r="BF1146" s="28">
        <v>0</v>
      </c>
      <c r="BG1146" s="81">
        <v>0</v>
      </c>
      <c r="BH1146" s="28">
        <v>0</v>
      </c>
      <c r="BI1146" s="24">
        <v>17.071111111111108</v>
      </c>
      <c r="BJ1146" s="24">
        <v>27.736000000000001</v>
      </c>
      <c r="BK1146" s="24">
        <v>32.459999999999987</v>
      </c>
      <c r="BL1146" s="9"/>
      <c r="BM1146" s="78">
        <v>53</v>
      </c>
      <c r="BN1146" s="182">
        <v>4</v>
      </c>
      <c r="BO1146" s="8">
        <v>14</v>
      </c>
      <c r="BP1146" s="8">
        <v>9</v>
      </c>
      <c r="BQ1146" s="8">
        <v>9</v>
      </c>
      <c r="BR1146" s="8">
        <v>12</v>
      </c>
      <c r="BS1146" s="8">
        <v>3</v>
      </c>
      <c r="BT1146" s="8">
        <v>2</v>
      </c>
      <c r="BU1146" s="8">
        <v>0</v>
      </c>
      <c r="BV1146" s="8">
        <v>0</v>
      </c>
      <c r="BW1146" s="8">
        <v>0</v>
      </c>
      <c r="BX1146" s="8">
        <v>0</v>
      </c>
      <c r="BY1146" s="8">
        <v>0</v>
      </c>
      <c r="BZ1146" s="8">
        <v>0</v>
      </c>
      <c r="CA1146" s="8">
        <v>0</v>
      </c>
      <c r="CB1146" s="8">
        <v>0</v>
      </c>
      <c r="CC1146" s="8">
        <v>0</v>
      </c>
      <c r="CD1146" s="8">
        <v>0</v>
      </c>
      <c r="CE1146" s="8">
        <v>0</v>
      </c>
      <c r="CF1146" s="8">
        <v>0</v>
      </c>
      <c r="CG1146" s="145">
        <v>0</v>
      </c>
      <c r="CH1146" s="81">
        <v>5</v>
      </c>
      <c r="CI1146" s="28">
        <v>9.4339622641509441E-2</v>
      </c>
      <c r="CJ1146" s="81">
        <v>2</v>
      </c>
      <c r="CK1146" s="28">
        <v>3.7735849056603772E-2</v>
      </c>
      <c r="CL1146" s="81">
        <v>0</v>
      </c>
      <c r="CM1146" s="28">
        <v>0</v>
      </c>
      <c r="CN1146" s="24">
        <v>20.101886792452827</v>
      </c>
      <c r="CO1146" s="24">
        <v>28.779999999999998</v>
      </c>
      <c r="CP1146" s="24">
        <v>34.978999999999992</v>
      </c>
      <c r="CQ1146" s="9"/>
    </row>
    <row r="1147" spans="1:95" x14ac:dyDescent="0.35">
      <c r="A1147" s="172">
        <v>3</v>
      </c>
      <c r="B1147" s="229">
        <v>0.75</v>
      </c>
      <c r="C1147" s="78">
        <v>14</v>
      </c>
      <c r="D1147" s="193">
        <v>0</v>
      </c>
      <c r="E1147" s="101">
        <v>0</v>
      </c>
      <c r="F1147" s="101">
        <v>2</v>
      </c>
      <c r="G1147" s="101">
        <v>2</v>
      </c>
      <c r="H1147" s="101">
        <v>4</v>
      </c>
      <c r="I1147" s="101">
        <v>6</v>
      </c>
      <c r="J1147" s="101">
        <v>0</v>
      </c>
      <c r="K1147" s="101">
        <v>0</v>
      </c>
      <c r="L1147" s="101">
        <v>0</v>
      </c>
      <c r="M1147" s="101">
        <v>0</v>
      </c>
      <c r="N1147" s="101">
        <v>0</v>
      </c>
      <c r="O1147" s="101">
        <v>0</v>
      </c>
      <c r="P1147" s="101">
        <v>0</v>
      </c>
      <c r="Q1147" s="101">
        <v>0</v>
      </c>
      <c r="R1147" s="101">
        <v>0</v>
      </c>
      <c r="S1147" s="101">
        <v>0</v>
      </c>
      <c r="T1147" s="101">
        <v>0</v>
      </c>
      <c r="U1147" s="101">
        <v>0</v>
      </c>
      <c r="V1147" s="101">
        <v>0</v>
      </c>
      <c r="W1147" s="239">
        <v>0</v>
      </c>
      <c r="X1147" s="81">
        <v>6</v>
      </c>
      <c r="Y1147" s="28">
        <v>0.42857142857142855</v>
      </c>
      <c r="Z1147" s="81">
        <v>0</v>
      </c>
      <c r="AA1147" s="28">
        <v>0</v>
      </c>
      <c r="AB1147" s="81">
        <v>0</v>
      </c>
      <c r="AC1147" s="28">
        <v>0</v>
      </c>
      <c r="AD1147" s="24">
        <v>27.279999999999994</v>
      </c>
      <c r="AE1147" s="24">
        <v>33.052500000000002</v>
      </c>
      <c r="AF1147" s="24" t="s">
        <v>105</v>
      </c>
      <c r="AG1147" s="9"/>
      <c r="AH1147" s="78">
        <v>15</v>
      </c>
      <c r="AI1147" s="193">
        <v>0</v>
      </c>
      <c r="AJ1147" s="101">
        <v>1</v>
      </c>
      <c r="AK1147" s="101">
        <v>2</v>
      </c>
      <c r="AL1147" s="101">
        <v>5</v>
      </c>
      <c r="AM1147" s="101">
        <v>3</v>
      </c>
      <c r="AN1147" s="101">
        <v>3</v>
      </c>
      <c r="AO1147" s="101">
        <v>1</v>
      </c>
      <c r="AP1147" s="101">
        <v>0</v>
      </c>
      <c r="AQ1147" s="101">
        <v>0</v>
      </c>
      <c r="AR1147" s="101">
        <v>0</v>
      </c>
      <c r="AS1147" s="101">
        <v>0</v>
      </c>
      <c r="AT1147" s="101">
        <v>0</v>
      </c>
      <c r="AU1147" s="101">
        <v>0</v>
      </c>
      <c r="AV1147" s="101">
        <v>0</v>
      </c>
      <c r="AW1147" s="101">
        <v>0</v>
      </c>
      <c r="AX1147" s="101">
        <v>0</v>
      </c>
      <c r="AY1147" s="101">
        <v>0</v>
      </c>
      <c r="AZ1147" s="101">
        <v>0</v>
      </c>
      <c r="BA1147" s="101">
        <v>0</v>
      </c>
      <c r="BB1147" s="239">
        <v>0</v>
      </c>
      <c r="BC1147" s="81">
        <v>4</v>
      </c>
      <c r="BD1147" s="28">
        <v>0.26666666666666666</v>
      </c>
      <c r="BE1147" s="81">
        <v>1</v>
      </c>
      <c r="BF1147" s="28">
        <v>6.6666666666666666E-2</v>
      </c>
      <c r="BG1147" s="81">
        <v>0</v>
      </c>
      <c r="BH1147" s="28">
        <v>0</v>
      </c>
      <c r="BI1147" s="24">
        <v>24.512666666666668</v>
      </c>
      <c r="BJ1147" s="24">
        <v>32.456000000000003</v>
      </c>
      <c r="BK1147" s="24" t="s">
        <v>105</v>
      </c>
      <c r="BL1147" s="9"/>
      <c r="BM1147" s="78">
        <v>29</v>
      </c>
      <c r="BN1147" s="182">
        <v>0</v>
      </c>
      <c r="BO1147" s="8">
        <v>1</v>
      </c>
      <c r="BP1147" s="8">
        <v>4</v>
      </c>
      <c r="BQ1147" s="8">
        <v>7</v>
      </c>
      <c r="BR1147" s="8">
        <v>7</v>
      </c>
      <c r="BS1147" s="8">
        <v>9</v>
      </c>
      <c r="BT1147" s="8">
        <v>1</v>
      </c>
      <c r="BU1147" s="8">
        <v>0</v>
      </c>
      <c r="BV1147" s="8">
        <v>0</v>
      </c>
      <c r="BW1147" s="8">
        <v>0</v>
      </c>
      <c r="BX1147" s="8">
        <v>0</v>
      </c>
      <c r="BY1147" s="8">
        <v>0</v>
      </c>
      <c r="BZ1147" s="8">
        <v>0</v>
      </c>
      <c r="CA1147" s="8">
        <v>0</v>
      </c>
      <c r="CB1147" s="8">
        <v>0</v>
      </c>
      <c r="CC1147" s="8">
        <v>0</v>
      </c>
      <c r="CD1147" s="8">
        <v>0</v>
      </c>
      <c r="CE1147" s="8">
        <v>0</v>
      </c>
      <c r="CF1147" s="8">
        <v>0</v>
      </c>
      <c r="CG1147" s="145">
        <v>0</v>
      </c>
      <c r="CH1147" s="81">
        <v>10</v>
      </c>
      <c r="CI1147" s="28">
        <v>0.34482758620689657</v>
      </c>
      <c r="CJ1147" s="81">
        <v>1</v>
      </c>
      <c r="CK1147" s="28">
        <v>3.4482758620689655E-2</v>
      </c>
      <c r="CL1147" s="81">
        <v>0</v>
      </c>
      <c r="CM1147" s="28">
        <v>0</v>
      </c>
      <c r="CN1147" s="24">
        <v>25.848620689655181</v>
      </c>
      <c r="CO1147" s="24">
        <v>32.894999999999996</v>
      </c>
      <c r="CP1147" s="24">
        <v>35.534999999999997</v>
      </c>
      <c r="CQ1147" s="9"/>
    </row>
    <row r="1148" spans="1:95" x14ac:dyDescent="0.35">
      <c r="A1148" s="172">
        <v>3</v>
      </c>
      <c r="B1148" s="229">
        <v>0.79166700000000001</v>
      </c>
      <c r="C1148" s="78">
        <v>25</v>
      </c>
      <c r="D1148" s="193">
        <v>1</v>
      </c>
      <c r="E1148" s="101">
        <v>6</v>
      </c>
      <c r="F1148" s="101">
        <v>13</v>
      </c>
      <c r="G1148" s="101">
        <v>1</v>
      </c>
      <c r="H1148" s="101">
        <v>2</v>
      </c>
      <c r="I1148" s="101">
        <v>0</v>
      </c>
      <c r="J1148" s="101">
        <v>2</v>
      </c>
      <c r="K1148" s="101">
        <v>0</v>
      </c>
      <c r="L1148" s="101">
        <v>0</v>
      </c>
      <c r="M1148" s="101">
        <v>0</v>
      </c>
      <c r="N1148" s="101">
        <v>0</v>
      </c>
      <c r="O1148" s="101">
        <v>0</v>
      </c>
      <c r="P1148" s="101">
        <v>0</v>
      </c>
      <c r="Q1148" s="101">
        <v>0</v>
      </c>
      <c r="R1148" s="101">
        <v>0</v>
      </c>
      <c r="S1148" s="101">
        <v>0</v>
      </c>
      <c r="T1148" s="101">
        <v>0</v>
      </c>
      <c r="U1148" s="101">
        <v>0</v>
      </c>
      <c r="V1148" s="101">
        <v>0</v>
      </c>
      <c r="W1148" s="239">
        <v>0</v>
      </c>
      <c r="X1148" s="81">
        <v>2</v>
      </c>
      <c r="Y1148" s="28">
        <v>0.08</v>
      </c>
      <c r="Z1148" s="81">
        <v>2</v>
      </c>
      <c r="AA1148" s="28">
        <v>0.08</v>
      </c>
      <c r="AB1148" s="81">
        <v>0</v>
      </c>
      <c r="AC1148" s="28">
        <v>0</v>
      </c>
      <c r="AD1148" s="24">
        <v>18.415600000000001</v>
      </c>
      <c r="AE1148" s="24">
        <v>26.768999999999998</v>
      </c>
      <c r="AF1148" s="24">
        <v>37.771000000000001</v>
      </c>
      <c r="AG1148" s="9"/>
      <c r="AH1148" s="78">
        <v>5</v>
      </c>
      <c r="AI1148" s="193">
        <v>0</v>
      </c>
      <c r="AJ1148" s="101">
        <v>0</v>
      </c>
      <c r="AK1148" s="101">
        <v>0</v>
      </c>
      <c r="AL1148" s="101">
        <v>1</v>
      </c>
      <c r="AM1148" s="101">
        <v>3</v>
      </c>
      <c r="AN1148" s="101">
        <v>1</v>
      </c>
      <c r="AO1148" s="101">
        <v>0</v>
      </c>
      <c r="AP1148" s="101">
        <v>0</v>
      </c>
      <c r="AQ1148" s="101">
        <v>0</v>
      </c>
      <c r="AR1148" s="101">
        <v>0</v>
      </c>
      <c r="AS1148" s="101">
        <v>0</v>
      </c>
      <c r="AT1148" s="101">
        <v>0</v>
      </c>
      <c r="AU1148" s="101">
        <v>0</v>
      </c>
      <c r="AV1148" s="101">
        <v>0</v>
      </c>
      <c r="AW1148" s="101">
        <v>0</v>
      </c>
      <c r="AX1148" s="101">
        <v>0</v>
      </c>
      <c r="AY1148" s="101">
        <v>0</v>
      </c>
      <c r="AZ1148" s="101">
        <v>0</v>
      </c>
      <c r="BA1148" s="101">
        <v>0</v>
      </c>
      <c r="BB1148" s="239">
        <v>0</v>
      </c>
      <c r="BC1148" s="81">
        <v>1</v>
      </c>
      <c r="BD1148" s="28">
        <v>0.2</v>
      </c>
      <c r="BE1148" s="81">
        <v>0</v>
      </c>
      <c r="BF1148" s="28">
        <v>0</v>
      </c>
      <c r="BG1148" s="81">
        <v>0</v>
      </c>
      <c r="BH1148" s="28">
        <v>0</v>
      </c>
      <c r="BI1148" s="24">
        <v>26.937999999999999</v>
      </c>
      <c r="BJ1148" s="24" t="s">
        <v>105</v>
      </c>
      <c r="BK1148" s="24" t="s">
        <v>105</v>
      </c>
      <c r="BL1148" s="9"/>
      <c r="BM1148" s="78">
        <v>30</v>
      </c>
      <c r="BN1148" s="182">
        <v>1</v>
      </c>
      <c r="BO1148" s="8">
        <v>6</v>
      </c>
      <c r="BP1148" s="8">
        <v>13</v>
      </c>
      <c r="BQ1148" s="8">
        <v>2</v>
      </c>
      <c r="BR1148" s="8">
        <v>5</v>
      </c>
      <c r="BS1148" s="8">
        <v>1</v>
      </c>
      <c r="BT1148" s="8">
        <v>2</v>
      </c>
      <c r="BU1148" s="8">
        <v>0</v>
      </c>
      <c r="BV1148" s="8">
        <v>0</v>
      </c>
      <c r="BW1148" s="8">
        <v>0</v>
      </c>
      <c r="BX1148" s="8">
        <v>0</v>
      </c>
      <c r="BY1148" s="8">
        <v>0</v>
      </c>
      <c r="BZ1148" s="8">
        <v>0</v>
      </c>
      <c r="CA1148" s="8">
        <v>0</v>
      </c>
      <c r="CB1148" s="8">
        <v>0</v>
      </c>
      <c r="CC1148" s="8">
        <v>0</v>
      </c>
      <c r="CD1148" s="8">
        <v>0</v>
      </c>
      <c r="CE1148" s="8">
        <v>0</v>
      </c>
      <c r="CF1148" s="8">
        <v>0</v>
      </c>
      <c r="CG1148" s="145">
        <v>0</v>
      </c>
      <c r="CH1148" s="81">
        <v>3</v>
      </c>
      <c r="CI1148" s="28">
        <v>0.1</v>
      </c>
      <c r="CJ1148" s="81">
        <v>2</v>
      </c>
      <c r="CK1148" s="28">
        <v>6.6666666666666666E-2</v>
      </c>
      <c r="CL1148" s="81">
        <v>0</v>
      </c>
      <c r="CM1148" s="28">
        <v>0</v>
      </c>
      <c r="CN1148" s="24">
        <v>19.836000000000002</v>
      </c>
      <c r="CO1148" s="24">
        <v>26.866499999999998</v>
      </c>
      <c r="CP1148" s="24">
        <v>37.288499999999999</v>
      </c>
      <c r="CQ1148" s="9"/>
    </row>
    <row r="1149" spans="1:95" x14ac:dyDescent="0.35">
      <c r="A1149" s="172">
        <v>3</v>
      </c>
      <c r="B1149" s="229">
        <v>0.83333299999999999</v>
      </c>
      <c r="C1149" s="78">
        <v>5</v>
      </c>
      <c r="D1149" s="193">
        <v>0</v>
      </c>
      <c r="E1149" s="101">
        <v>0</v>
      </c>
      <c r="F1149" s="101">
        <v>0</v>
      </c>
      <c r="G1149" s="101">
        <v>2</v>
      </c>
      <c r="H1149" s="101">
        <v>0</v>
      </c>
      <c r="I1149" s="101">
        <v>3</v>
      </c>
      <c r="J1149" s="101">
        <v>0</v>
      </c>
      <c r="K1149" s="101">
        <v>0</v>
      </c>
      <c r="L1149" s="101">
        <v>0</v>
      </c>
      <c r="M1149" s="101">
        <v>0</v>
      </c>
      <c r="N1149" s="101">
        <v>0</v>
      </c>
      <c r="O1149" s="101">
        <v>0</v>
      </c>
      <c r="P1149" s="101">
        <v>0</v>
      </c>
      <c r="Q1149" s="101">
        <v>0</v>
      </c>
      <c r="R1149" s="101">
        <v>0</v>
      </c>
      <c r="S1149" s="101">
        <v>0</v>
      </c>
      <c r="T1149" s="101">
        <v>0</v>
      </c>
      <c r="U1149" s="101">
        <v>0</v>
      </c>
      <c r="V1149" s="101">
        <v>0</v>
      </c>
      <c r="W1149" s="239">
        <v>0</v>
      </c>
      <c r="X1149" s="81">
        <v>3</v>
      </c>
      <c r="Y1149" s="28">
        <v>0.6</v>
      </c>
      <c r="Z1149" s="81">
        <v>0</v>
      </c>
      <c r="AA1149" s="28">
        <v>0</v>
      </c>
      <c r="AB1149" s="81">
        <v>0</v>
      </c>
      <c r="AC1149" s="28">
        <v>0</v>
      </c>
      <c r="AD1149" s="24">
        <v>28.284000000000002</v>
      </c>
      <c r="AE1149" s="24" t="s">
        <v>105</v>
      </c>
      <c r="AF1149" s="24" t="s">
        <v>105</v>
      </c>
      <c r="AG1149" s="9"/>
      <c r="AH1149" s="78">
        <v>3</v>
      </c>
      <c r="AI1149" s="193">
        <v>0</v>
      </c>
      <c r="AJ1149" s="101">
        <v>0</v>
      </c>
      <c r="AK1149" s="101">
        <v>0</v>
      </c>
      <c r="AL1149" s="101">
        <v>0</v>
      </c>
      <c r="AM1149" s="101">
        <v>0</v>
      </c>
      <c r="AN1149" s="101">
        <v>1</v>
      </c>
      <c r="AO1149" s="101">
        <v>2</v>
      </c>
      <c r="AP1149" s="101">
        <v>0</v>
      </c>
      <c r="AQ1149" s="101">
        <v>0</v>
      </c>
      <c r="AR1149" s="101">
        <v>0</v>
      </c>
      <c r="AS1149" s="101">
        <v>0</v>
      </c>
      <c r="AT1149" s="101">
        <v>0</v>
      </c>
      <c r="AU1149" s="101">
        <v>0</v>
      </c>
      <c r="AV1149" s="101">
        <v>0</v>
      </c>
      <c r="AW1149" s="101">
        <v>0</v>
      </c>
      <c r="AX1149" s="101">
        <v>0</v>
      </c>
      <c r="AY1149" s="101">
        <v>0</v>
      </c>
      <c r="AZ1149" s="101">
        <v>0</v>
      </c>
      <c r="BA1149" s="101">
        <v>0</v>
      </c>
      <c r="BB1149" s="239">
        <v>0</v>
      </c>
      <c r="BC1149" s="81">
        <v>3</v>
      </c>
      <c r="BD1149" s="28">
        <v>1</v>
      </c>
      <c r="BE1149" s="81">
        <v>2</v>
      </c>
      <c r="BF1149" s="28">
        <v>0.66666666666666663</v>
      </c>
      <c r="BG1149" s="81">
        <v>0</v>
      </c>
      <c r="BH1149" s="28">
        <v>0</v>
      </c>
      <c r="BI1149" s="24">
        <v>37.173333333333332</v>
      </c>
      <c r="BJ1149" s="24" t="s">
        <v>105</v>
      </c>
      <c r="BK1149" s="24" t="s">
        <v>105</v>
      </c>
      <c r="BL1149" s="9"/>
      <c r="BM1149" s="78">
        <v>8</v>
      </c>
      <c r="BN1149" s="182">
        <v>0</v>
      </c>
      <c r="BO1149" s="8">
        <v>0</v>
      </c>
      <c r="BP1149" s="8">
        <v>0</v>
      </c>
      <c r="BQ1149" s="8">
        <v>2</v>
      </c>
      <c r="BR1149" s="8">
        <v>0</v>
      </c>
      <c r="BS1149" s="8">
        <v>4</v>
      </c>
      <c r="BT1149" s="8">
        <v>2</v>
      </c>
      <c r="BU1149" s="8">
        <v>0</v>
      </c>
      <c r="BV1149" s="8">
        <v>0</v>
      </c>
      <c r="BW1149" s="8">
        <v>0</v>
      </c>
      <c r="BX1149" s="8">
        <v>0</v>
      </c>
      <c r="BY1149" s="8">
        <v>0</v>
      </c>
      <c r="BZ1149" s="8">
        <v>0</v>
      </c>
      <c r="CA1149" s="8">
        <v>0</v>
      </c>
      <c r="CB1149" s="8">
        <v>0</v>
      </c>
      <c r="CC1149" s="8">
        <v>0</v>
      </c>
      <c r="CD1149" s="8">
        <v>0</v>
      </c>
      <c r="CE1149" s="8">
        <v>0</v>
      </c>
      <c r="CF1149" s="8">
        <v>0</v>
      </c>
      <c r="CG1149" s="145">
        <v>0</v>
      </c>
      <c r="CH1149" s="81">
        <v>6</v>
      </c>
      <c r="CI1149" s="28">
        <v>0.75</v>
      </c>
      <c r="CJ1149" s="81">
        <v>2</v>
      </c>
      <c r="CK1149" s="28">
        <v>0.25</v>
      </c>
      <c r="CL1149" s="81">
        <v>0</v>
      </c>
      <c r="CM1149" s="28">
        <v>0</v>
      </c>
      <c r="CN1149" s="24">
        <v>31.6175</v>
      </c>
      <c r="CO1149" s="24">
        <v>39.786499999999997</v>
      </c>
      <c r="CP1149" s="24" t="s">
        <v>105</v>
      </c>
      <c r="CQ1149" s="9"/>
    </row>
    <row r="1150" spans="1:95" x14ac:dyDescent="0.35">
      <c r="A1150" s="172">
        <v>3</v>
      </c>
      <c r="B1150" s="229">
        <v>0.875</v>
      </c>
      <c r="C1150" s="78">
        <v>7</v>
      </c>
      <c r="D1150" s="193">
        <v>1</v>
      </c>
      <c r="E1150" s="101">
        <v>1</v>
      </c>
      <c r="F1150" s="101">
        <v>1</v>
      </c>
      <c r="G1150" s="101">
        <v>2</v>
      </c>
      <c r="H1150" s="101">
        <v>2</v>
      </c>
      <c r="I1150" s="101">
        <v>0</v>
      </c>
      <c r="J1150" s="101">
        <v>0</v>
      </c>
      <c r="K1150" s="101">
        <v>0</v>
      </c>
      <c r="L1150" s="101">
        <v>0</v>
      </c>
      <c r="M1150" s="101">
        <v>0</v>
      </c>
      <c r="N1150" s="101">
        <v>0</v>
      </c>
      <c r="O1150" s="101">
        <v>0</v>
      </c>
      <c r="P1150" s="101">
        <v>0</v>
      </c>
      <c r="Q1150" s="101">
        <v>0</v>
      </c>
      <c r="R1150" s="101">
        <v>0</v>
      </c>
      <c r="S1150" s="101">
        <v>0</v>
      </c>
      <c r="T1150" s="101">
        <v>0</v>
      </c>
      <c r="U1150" s="101">
        <v>0</v>
      </c>
      <c r="V1150" s="101">
        <v>0</v>
      </c>
      <c r="W1150" s="239">
        <v>0</v>
      </c>
      <c r="X1150" s="81">
        <v>0</v>
      </c>
      <c r="Y1150" s="28">
        <v>0</v>
      </c>
      <c r="Z1150" s="81">
        <v>0</v>
      </c>
      <c r="AA1150" s="28">
        <v>0</v>
      </c>
      <c r="AB1150" s="81">
        <v>0</v>
      </c>
      <c r="AC1150" s="28">
        <v>0</v>
      </c>
      <c r="AD1150" s="24">
        <v>19.834285714285716</v>
      </c>
      <c r="AE1150" s="24">
        <v>28.607999999999997</v>
      </c>
      <c r="AF1150" s="24" t="s">
        <v>105</v>
      </c>
      <c r="AG1150" s="9"/>
      <c r="AH1150" s="78">
        <v>21</v>
      </c>
      <c r="AI1150" s="193">
        <v>3</v>
      </c>
      <c r="AJ1150" s="101">
        <v>9</v>
      </c>
      <c r="AK1150" s="101">
        <v>4</v>
      </c>
      <c r="AL1150" s="101">
        <v>3</v>
      </c>
      <c r="AM1150" s="101">
        <v>1</v>
      </c>
      <c r="AN1150" s="101">
        <v>1</v>
      </c>
      <c r="AO1150" s="101">
        <v>0</v>
      </c>
      <c r="AP1150" s="101">
        <v>0</v>
      </c>
      <c r="AQ1150" s="101">
        <v>0</v>
      </c>
      <c r="AR1150" s="101">
        <v>0</v>
      </c>
      <c r="AS1150" s="101">
        <v>0</v>
      </c>
      <c r="AT1150" s="101">
        <v>0</v>
      </c>
      <c r="AU1150" s="101">
        <v>0</v>
      </c>
      <c r="AV1150" s="101">
        <v>0</v>
      </c>
      <c r="AW1150" s="101">
        <v>0</v>
      </c>
      <c r="AX1150" s="101">
        <v>0</v>
      </c>
      <c r="AY1150" s="101">
        <v>0</v>
      </c>
      <c r="AZ1150" s="101">
        <v>0</v>
      </c>
      <c r="BA1150" s="101">
        <v>0</v>
      </c>
      <c r="BB1150" s="239">
        <v>0</v>
      </c>
      <c r="BC1150" s="81">
        <v>1</v>
      </c>
      <c r="BD1150" s="28">
        <v>4.7619047619047616E-2</v>
      </c>
      <c r="BE1150" s="81">
        <v>0</v>
      </c>
      <c r="BF1150" s="28">
        <v>0</v>
      </c>
      <c r="BG1150" s="81">
        <v>0</v>
      </c>
      <c r="BH1150" s="28">
        <v>0</v>
      </c>
      <c r="BI1150" s="24">
        <v>15.808095238095238</v>
      </c>
      <c r="BJ1150" s="24">
        <v>21.638999999999999</v>
      </c>
      <c r="BK1150" s="24">
        <v>30.927999999999997</v>
      </c>
      <c r="BL1150" s="9"/>
      <c r="BM1150" s="78">
        <v>28</v>
      </c>
      <c r="BN1150" s="182">
        <v>4</v>
      </c>
      <c r="BO1150" s="8">
        <v>10</v>
      </c>
      <c r="BP1150" s="8">
        <v>5</v>
      </c>
      <c r="BQ1150" s="8">
        <v>5</v>
      </c>
      <c r="BR1150" s="8">
        <v>3</v>
      </c>
      <c r="BS1150" s="8">
        <v>1</v>
      </c>
      <c r="BT1150" s="8">
        <v>0</v>
      </c>
      <c r="BU1150" s="8">
        <v>0</v>
      </c>
      <c r="BV1150" s="8">
        <v>0</v>
      </c>
      <c r="BW1150" s="8">
        <v>0</v>
      </c>
      <c r="BX1150" s="8">
        <v>0</v>
      </c>
      <c r="BY1150" s="8">
        <v>0</v>
      </c>
      <c r="BZ1150" s="8">
        <v>0</v>
      </c>
      <c r="CA1150" s="8">
        <v>0</v>
      </c>
      <c r="CB1150" s="8">
        <v>0</v>
      </c>
      <c r="CC1150" s="8">
        <v>0</v>
      </c>
      <c r="CD1150" s="8">
        <v>0</v>
      </c>
      <c r="CE1150" s="8">
        <v>0</v>
      </c>
      <c r="CF1150" s="8">
        <v>0</v>
      </c>
      <c r="CG1150" s="145">
        <v>0</v>
      </c>
      <c r="CH1150" s="81">
        <v>1</v>
      </c>
      <c r="CI1150" s="28">
        <v>3.5714285714285712E-2</v>
      </c>
      <c r="CJ1150" s="81">
        <v>0</v>
      </c>
      <c r="CK1150" s="28">
        <v>0</v>
      </c>
      <c r="CL1150" s="81">
        <v>0</v>
      </c>
      <c r="CM1150" s="28">
        <v>0</v>
      </c>
      <c r="CN1150" s="24">
        <v>16.814642857142857</v>
      </c>
      <c r="CO1150" s="24">
        <v>25.686999999999998</v>
      </c>
      <c r="CP1150" s="24">
        <v>30.465999999999994</v>
      </c>
      <c r="CQ1150" s="9"/>
    </row>
    <row r="1151" spans="1:95" x14ac:dyDescent="0.35">
      <c r="A1151" s="172">
        <v>3</v>
      </c>
      <c r="B1151" s="229">
        <v>0.91666700000000001</v>
      </c>
      <c r="C1151" s="78">
        <v>0</v>
      </c>
      <c r="D1151" s="193">
        <v>0</v>
      </c>
      <c r="E1151" s="101">
        <v>0</v>
      </c>
      <c r="F1151" s="101">
        <v>0</v>
      </c>
      <c r="G1151" s="101">
        <v>0</v>
      </c>
      <c r="H1151" s="101">
        <v>0</v>
      </c>
      <c r="I1151" s="101">
        <v>0</v>
      </c>
      <c r="J1151" s="101">
        <v>0</v>
      </c>
      <c r="K1151" s="101">
        <v>0</v>
      </c>
      <c r="L1151" s="101">
        <v>0</v>
      </c>
      <c r="M1151" s="101">
        <v>0</v>
      </c>
      <c r="N1151" s="101">
        <v>0</v>
      </c>
      <c r="O1151" s="101">
        <v>0</v>
      </c>
      <c r="P1151" s="101">
        <v>0</v>
      </c>
      <c r="Q1151" s="101">
        <v>0</v>
      </c>
      <c r="R1151" s="101">
        <v>0</v>
      </c>
      <c r="S1151" s="101">
        <v>0</v>
      </c>
      <c r="T1151" s="101">
        <v>0</v>
      </c>
      <c r="U1151" s="101">
        <v>0</v>
      </c>
      <c r="V1151" s="101">
        <v>0</v>
      </c>
      <c r="W1151" s="239">
        <v>0</v>
      </c>
      <c r="X1151" s="81">
        <v>0</v>
      </c>
      <c r="Y1151" s="28" t="s">
        <v>105</v>
      </c>
      <c r="Z1151" s="81">
        <v>0</v>
      </c>
      <c r="AA1151" s="28" t="s">
        <v>105</v>
      </c>
      <c r="AB1151" s="81">
        <v>0</v>
      </c>
      <c r="AC1151" s="28" t="s">
        <v>105</v>
      </c>
      <c r="AD1151" s="24" t="s">
        <v>105</v>
      </c>
      <c r="AE1151" s="24" t="s">
        <v>105</v>
      </c>
      <c r="AF1151" s="24" t="s">
        <v>105</v>
      </c>
      <c r="AG1151" s="9"/>
      <c r="AH1151" s="78">
        <v>2</v>
      </c>
      <c r="AI1151" s="193">
        <v>0</v>
      </c>
      <c r="AJ1151" s="101">
        <v>0</v>
      </c>
      <c r="AK1151" s="101">
        <v>0</v>
      </c>
      <c r="AL1151" s="101">
        <v>0</v>
      </c>
      <c r="AM1151" s="101">
        <v>0</v>
      </c>
      <c r="AN1151" s="101">
        <v>1</v>
      </c>
      <c r="AO1151" s="101">
        <v>1</v>
      </c>
      <c r="AP1151" s="101">
        <v>0</v>
      </c>
      <c r="AQ1151" s="101">
        <v>0</v>
      </c>
      <c r="AR1151" s="101">
        <v>0</v>
      </c>
      <c r="AS1151" s="101">
        <v>0</v>
      </c>
      <c r="AT1151" s="101">
        <v>0</v>
      </c>
      <c r="AU1151" s="101">
        <v>0</v>
      </c>
      <c r="AV1151" s="101">
        <v>0</v>
      </c>
      <c r="AW1151" s="101">
        <v>0</v>
      </c>
      <c r="AX1151" s="101">
        <v>0</v>
      </c>
      <c r="AY1151" s="101">
        <v>0</v>
      </c>
      <c r="AZ1151" s="101">
        <v>0</v>
      </c>
      <c r="BA1151" s="101">
        <v>0</v>
      </c>
      <c r="BB1151" s="239">
        <v>0</v>
      </c>
      <c r="BC1151" s="81">
        <v>2</v>
      </c>
      <c r="BD1151" s="28">
        <v>1</v>
      </c>
      <c r="BE1151" s="81">
        <v>1</v>
      </c>
      <c r="BF1151" s="28">
        <v>0.5</v>
      </c>
      <c r="BG1151" s="81">
        <v>0</v>
      </c>
      <c r="BH1151" s="28">
        <v>0</v>
      </c>
      <c r="BI1151" s="24">
        <v>35.56</v>
      </c>
      <c r="BJ1151" s="24" t="s">
        <v>105</v>
      </c>
      <c r="BK1151" s="24" t="s">
        <v>105</v>
      </c>
      <c r="BL1151" s="9"/>
      <c r="BM1151" s="78">
        <v>2</v>
      </c>
      <c r="BN1151" s="182">
        <v>0</v>
      </c>
      <c r="BO1151" s="8">
        <v>0</v>
      </c>
      <c r="BP1151" s="8">
        <v>0</v>
      </c>
      <c r="BQ1151" s="8">
        <v>0</v>
      </c>
      <c r="BR1151" s="8">
        <v>0</v>
      </c>
      <c r="BS1151" s="8">
        <v>1</v>
      </c>
      <c r="BT1151" s="8">
        <v>1</v>
      </c>
      <c r="BU1151" s="8">
        <v>0</v>
      </c>
      <c r="BV1151" s="8">
        <v>0</v>
      </c>
      <c r="BW1151" s="8">
        <v>0</v>
      </c>
      <c r="BX1151" s="8">
        <v>0</v>
      </c>
      <c r="BY1151" s="8">
        <v>0</v>
      </c>
      <c r="BZ1151" s="8">
        <v>0</v>
      </c>
      <c r="CA1151" s="8">
        <v>0</v>
      </c>
      <c r="CB1151" s="8">
        <v>0</v>
      </c>
      <c r="CC1151" s="8">
        <v>0</v>
      </c>
      <c r="CD1151" s="8">
        <v>0</v>
      </c>
      <c r="CE1151" s="8">
        <v>0</v>
      </c>
      <c r="CF1151" s="8">
        <v>0</v>
      </c>
      <c r="CG1151" s="145">
        <v>0</v>
      </c>
      <c r="CH1151" s="81">
        <v>2</v>
      </c>
      <c r="CI1151" s="28">
        <v>1</v>
      </c>
      <c r="CJ1151" s="81">
        <v>1</v>
      </c>
      <c r="CK1151" s="28">
        <v>0.5</v>
      </c>
      <c r="CL1151" s="81">
        <v>0</v>
      </c>
      <c r="CM1151" s="28">
        <v>0</v>
      </c>
      <c r="CN1151" s="24">
        <v>35.56</v>
      </c>
      <c r="CO1151" s="24" t="s">
        <v>105</v>
      </c>
      <c r="CP1151" s="24" t="s">
        <v>105</v>
      </c>
      <c r="CQ1151" s="9"/>
    </row>
    <row r="1152" spans="1:95" x14ac:dyDescent="0.35">
      <c r="A1152" s="172">
        <v>3</v>
      </c>
      <c r="B1152" s="229">
        <v>0.95833299999999999</v>
      </c>
      <c r="C1152" s="79">
        <v>0</v>
      </c>
      <c r="D1152" s="240">
        <v>0</v>
      </c>
      <c r="E1152" s="241">
        <v>0</v>
      </c>
      <c r="F1152" s="241">
        <v>0</v>
      </c>
      <c r="G1152" s="241">
        <v>0</v>
      </c>
      <c r="H1152" s="241">
        <v>0</v>
      </c>
      <c r="I1152" s="241">
        <v>0</v>
      </c>
      <c r="J1152" s="241">
        <v>0</v>
      </c>
      <c r="K1152" s="241">
        <v>0</v>
      </c>
      <c r="L1152" s="241">
        <v>0</v>
      </c>
      <c r="M1152" s="241">
        <v>0</v>
      </c>
      <c r="N1152" s="241">
        <v>0</v>
      </c>
      <c r="O1152" s="241">
        <v>0</v>
      </c>
      <c r="P1152" s="241">
        <v>0</v>
      </c>
      <c r="Q1152" s="241">
        <v>0</v>
      </c>
      <c r="R1152" s="241">
        <v>0</v>
      </c>
      <c r="S1152" s="241">
        <v>0</v>
      </c>
      <c r="T1152" s="241">
        <v>0</v>
      </c>
      <c r="U1152" s="241">
        <v>0</v>
      </c>
      <c r="V1152" s="241">
        <v>0</v>
      </c>
      <c r="W1152" s="242">
        <v>0</v>
      </c>
      <c r="X1152" s="255">
        <v>0</v>
      </c>
      <c r="Y1152" s="254" t="s">
        <v>105</v>
      </c>
      <c r="Z1152" s="255">
        <v>0</v>
      </c>
      <c r="AA1152" s="254" t="s">
        <v>105</v>
      </c>
      <c r="AB1152" s="255">
        <v>0</v>
      </c>
      <c r="AC1152" s="254" t="s">
        <v>105</v>
      </c>
      <c r="AD1152" s="103" t="s">
        <v>105</v>
      </c>
      <c r="AE1152" s="103" t="s">
        <v>105</v>
      </c>
      <c r="AF1152" s="103" t="s">
        <v>105</v>
      </c>
      <c r="AG1152" s="9"/>
      <c r="AH1152" s="79">
        <v>1</v>
      </c>
      <c r="AI1152" s="240">
        <v>0</v>
      </c>
      <c r="AJ1152" s="241">
        <v>0</v>
      </c>
      <c r="AK1152" s="241">
        <v>0</v>
      </c>
      <c r="AL1152" s="241">
        <v>0</v>
      </c>
      <c r="AM1152" s="241">
        <v>0</v>
      </c>
      <c r="AN1152" s="241">
        <v>1</v>
      </c>
      <c r="AO1152" s="241">
        <v>0</v>
      </c>
      <c r="AP1152" s="241">
        <v>0</v>
      </c>
      <c r="AQ1152" s="241">
        <v>0</v>
      </c>
      <c r="AR1152" s="241">
        <v>0</v>
      </c>
      <c r="AS1152" s="241">
        <v>0</v>
      </c>
      <c r="AT1152" s="241">
        <v>0</v>
      </c>
      <c r="AU1152" s="241">
        <v>0</v>
      </c>
      <c r="AV1152" s="241">
        <v>0</v>
      </c>
      <c r="AW1152" s="241">
        <v>0</v>
      </c>
      <c r="AX1152" s="241">
        <v>0</v>
      </c>
      <c r="AY1152" s="241">
        <v>0</v>
      </c>
      <c r="AZ1152" s="241">
        <v>0</v>
      </c>
      <c r="BA1152" s="241">
        <v>0</v>
      </c>
      <c r="BB1152" s="242">
        <v>0</v>
      </c>
      <c r="BC1152" s="255">
        <v>1</v>
      </c>
      <c r="BD1152" s="254">
        <v>1</v>
      </c>
      <c r="BE1152" s="255">
        <v>0</v>
      </c>
      <c r="BF1152" s="254">
        <v>0</v>
      </c>
      <c r="BG1152" s="255">
        <v>0</v>
      </c>
      <c r="BH1152" s="254">
        <v>0</v>
      </c>
      <c r="BI1152" s="103">
        <v>30.95</v>
      </c>
      <c r="BJ1152" s="103" t="s">
        <v>105</v>
      </c>
      <c r="BK1152" s="103" t="s">
        <v>105</v>
      </c>
      <c r="BL1152" s="9"/>
      <c r="BM1152" s="79">
        <v>1</v>
      </c>
      <c r="BN1152" s="253">
        <v>0</v>
      </c>
      <c r="BO1152" s="13">
        <v>0</v>
      </c>
      <c r="BP1152" s="13">
        <v>0</v>
      </c>
      <c r="BQ1152" s="13">
        <v>0</v>
      </c>
      <c r="BR1152" s="13">
        <v>0</v>
      </c>
      <c r="BS1152" s="13">
        <v>1</v>
      </c>
      <c r="BT1152" s="13">
        <v>0</v>
      </c>
      <c r="BU1152" s="13">
        <v>0</v>
      </c>
      <c r="BV1152" s="13">
        <v>0</v>
      </c>
      <c r="BW1152" s="13">
        <v>0</v>
      </c>
      <c r="BX1152" s="13">
        <v>0</v>
      </c>
      <c r="BY1152" s="13">
        <v>0</v>
      </c>
      <c r="BZ1152" s="13">
        <v>0</v>
      </c>
      <c r="CA1152" s="13">
        <v>0</v>
      </c>
      <c r="CB1152" s="13">
        <v>0</v>
      </c>
      <c r="CC1152" s="13">
        <v>0</v>
      </c>
      <c r="CD1152" s="13">
        <v>0</v>
      </c>
      <c r="CE1152" s="13">
        <v>0</v>
      </c>
      <c r="CF1152" s="13">
        <v>0</v>
      </c>
      <c r="CG1152" s="148">
        <v>0</v>
      </c>
      <c r="CH1152" s="255">
        <v>1</v>
      </c>
      <c r="CI1152" s="254">
        <v>1</v>
      </c>
      <c r="CJ1152" s="255">
        <v>0</v>
      </c>
      <c r="CK1152" s="254">
        <v>0</v>
      </c>
      <c r="CL1152" s="255">
        <v>0</v>
      </c>
      <c r="CM1152" s="254">
        <v>0</v>
      </c>
      <c r="CN1152" s="103">
        <v>30.95</v>
      </c>
      <c r="CO1152" s="103" t="s">
        <v>105</v>
      </c>
      <c r="CP1152" s="103" t="s">
        <v>105</v>
      </c>
      <c r="CQ1152" s="9"/>
    </row>
    <row r="1153" spans="1:95" x14ac:dyDescent="0.35">
      <c r="A1153" s="172"/>
      <c r="B1153" s="323" t="s">
        <v>35</v>
      </c>
      <c r="C1153" s="324">
        <v>314</v>
      </c>
      <c r="D1153" s="325">
        <v>5</v>
      </c>
      <c r="E1153" s="325">
        <v>30</v>
      </c>
      <c r="F1153" s="325">
        <v>106</v>
      </c>
      <c r="G1153" s="325">
        <v>62</v>
      </c>
      <c r="H1153" s="325">
        <v>56</v>
      </c>
      <c r="I1153" s="325">
        <v>39</v>
      </c>
      <c r="J1153" s="325">
        <v>13</v>
      </c>
      <c r="K1153" s="325">
        <v>3</v>
      </c>
      <c r="L1153" s="325">
        <v>0</v>
      </c>
      <c r="M1153" s="325">
        <v>0</v>
      </c>
      <c r="N1153" s="325">
        <v>0</v>
      </c>
      <c r="O1153" s="325">
        <v>0</v>
      </c>
      <c r="P1153" s="325">
        <v>0</v>
      </c>
      <c r="Q1153" s="325">
        <v>0</v>
      </c>
      <c r="R1153" s="325">
        <v>0</v>
      </c>
      <c r="S1153" s="325">
        <v>0</v>
      </c>
      <c r="T1153" s="325">
        <v>0</v>
      </c>
      <c r="U1153" s="325">
        <v>0</v>
      </c>
      <c r="V1153" s="325">
        <v>0</v>
      </c>
      <c r="W1153" s="326">
        <v>0</v>
      </c>
      <c r="X1153" s="327">
        <v>55</v>
      </c>
      <c r="Y1153" s="343">
        <v>0.1751592356687898</v>
      </c>
      <c r="Z1153" s="327">
        <v>16</v>
      </c>
      <c r="AA1153" s="343">
        <v>5.0955414012738856E-2</v>
      </c>
      <c r="AB1153" s="327">
        <v>0</v>
      </c>
      <c r="AC1153" s="343">
        <v>0</v>
      </c>
      <c r="AD1153" s="344">
        <v>22.557452229299379</v>
      </c>
      <c r="AE1153" s="344">
        <v>30.86</v>
      </c>
      <c r="AF1153" s="344">
        <v>35.407499999999999</v>
      </c>
      <c r="AG1153" s="14"/>
      <c r="AH1153" s="327">
        <v>322</v>
      </c>
      <c r="AI1153" s="325">
        <v>27</v>
      </c>
      <c r="AJ1153" s="325">
        <v>99</v>
      </c>
      <c r="AK1153" s="325">
        <v>30</v>
      </c>
      <c r="AL1153" s="325">
        <v>61</v>
      </c>
      <c r="AM1153" s="325">
        <v>73</v>
      </c>
      <c r="AN1153" s="325">
        <v>25</v>
      </c>
      <c r="AO1153" s="325">
        <v>7</v>
      </c>
      <c r="AP1153" s="325">
        <v>0</v>
      </c>
      <c r="AQ1153" s="325">
        <v>0</v>
      </c>
      <c r="AR1153" s="325">
        <v>0</v>
      </c>
      <c r="AS1153" s="325">
        <v>0</v>
      </c>
      <c r="AT1153" s="325">
        <v>0</v>
      </c>
      <c r="AU1153" s="325">
        <v>0</v>
      </c>
      <c r="AV1153" s="325">
        <v>0</v>
      </c>
      <c r="AW1153" s="325">
        <v>0</v>
      </c>
      <c r="AX1153" s="325">
        <v>0</v>
      </c>
      <c r="AY1153" s="325">
        <v>0</v>
      </c>
      <c r="AZ1153" s="325">
        <v>0</v>
      </c>
      <c r="BA1153" s="325">
        <v>0</v>
      </c>
      <c r="BB1153" s="326">
        <v>0</v>
      </c>
      <c r="BC1153" s="327">
        <v>32</v>
      </c>
      <c r="BD1153" s="343">
        <v>9.9378881987577633E-2</v>
      </c>
      <c r="BE1153" s="327">
        <v>7</v>
      </c>
      <c r="BF1153" s="343">
        <v>2.1739130434782608E-2</v>
      </c>
      <c r="BG1153" s="327">
        <v>0</v>
      </c>
      <c r="BH1153" s="343">
        <v>0</v>
      </c>
      <c r="BI1153" s="344">
        <v>19.936459627329185</v>
      </c>
      <c r="BJ1153" s="344">
        <v>28.350999999999999</v>
      </c>
      <c r="BK1153" s="344">
        <v>33.585999999999991</v>
      </c>
      <c r="BL1153" s="14"/>
      <c r="BM1153" s="327">
        <v>636</v>
      </c>
      <c r="BN1153" s="325">
        <v>32</v>
      </c>
      <c r="BO1153" s="325">
        <v>129</v>
      </c>
      <c r="BP1153" s="325">
        <v>136</v>
      </c>
      <c r="BQ1153" s="325">
        <v>123</v>
      </c>
      <c r="BR1153" s="325">
        <v>129</v>
      </c>
      <c r="BS1153" s="325">
        <v>64</v>
      </c>
      <c r="BT1153" s="325">
        <v>20</v>
      </c>
      <c r="BU1153" s="325">
        <v>3</v>
      </c>
      <c r="BV1153" s="325">
        <v>0</v>
      </c>
      <c r="BW1153" s="325">
        <v>0</v>
      </c>
      <c r="BX1153" s="325">
        <v>0</v>
      </c>
      <c r="BY1153" s="325">
        <v>0</v>
      </c>
      <c r="BZ1153" s="325">
        <v>0</v>
      </c>
      <c r="CA1153" s="325">
        <v>0</v>
      </c>
      <c r="CB1153" s="325">
        <v>0</v>
      </c>
      <c r="CC1153" s="325">
        <v>0</v>
      </c>
      <c r="CD1153" s="325">
        <v>0</v>
      </c>
      <c r="CE1153" s="325">
        <v>0</v>
      </c>
      <c r="CF1153" s="325">
        <v>0</v>
      </c>
      <c r="CG1153" s="326">
        <v>0</v>
      </c>
      <c r="CH1153" s="283">
        <v>87</v>
      </c>
      <c r="CI1153" s="307">
        <v>0.13679245283018868</v>
      </c>
      <c r="CJ1153" s="283">
        <v>23</v>
      </c>
      <c r="CK1153" s="307">
        <v>3.6163522012578615E-2</v>
      </c>
      <c r="CL1153" s="283">
        <v>0</v>
      </c>
      <c r="CM1153" s="307">
        <v>0</v>
      </c>
      <c r="CN1153" s="308">
        <v>21.230471698113181</v>
      </c>
      <c r="CO1153" s="308">
        <v>29.704499999999999</v>
      </c>
      <c r="CP1153" s="308">
        <v>34.204999999999998</v>
      </c>
      <c r="CQ1153" s="9"/>
    </row>
    <row r="1154" spans="1:95" x14ac:dyDescent="0.35">
      <c r="A1154" s="172"/>
      <c r="B1154" s="328" t="s">
        <v>36</v>
      </c>
      <c r="C1154" s="329">
        <v>355</v>
      </c>
      <c r="D1154" s="330">
        <v>7</v>
      </c>
      <c r="E1154" s="330">
        <v>39</v>
      </c>
      <c r="F1154" s="330">
        <v>122</v>
      </c>
      <c r="G1154" s="330">
        <v>67</v>
      </c>
      <c r="H1154" s="330">
        <v>60</v>
      </c>
      <c r="I1154" s="330">
        <v>42</v>
      </c>
      <c r="J1154" s="330">
        <v>15</v>
      </c>
      <c r="K1154" s="330">
        <v>3</v>
      </c>
      <c r="L1154" s="330">
        <v>0</v>
      </c>
      <c r="M1154" s="330">
        <v>0</v>
      </c>
      <c r="N1154" s="330">
        <v>0</v>
      </c>
      <c r="O1154" s="330">
        <v>0</v>
      </c>
      <c r="P1154" s="330">
        <v>0</v>
      </c>
      <c r="Q1154" s="330">
        <v>0</v>
      </c>
      <c r="R1154" s="330">
        <v>0</v>
      </c>
      <c r="S1154" s="330">
        <v>0</v>
      </c>
      <c r="T1154" s="330">
        <v>0</v>
      </c>
      <c r="U1154" s="330">
        <v>0</v>
      </c>
      <c r="V1154" s="330">
        <v>0</v>
      </c>
      <c r="W1154" s="331">
        <v>0</v>
      </c>
      <c r="X1154" s="332">
        <v>60</v>
      </c>
      <c r="Y1154" s="345">
        <v>0.16901408450704225</v>
      </c>
      <c r="Z1154" s="332">
        <v>18</v>
      </c>
      <c r="AA1154" s="345">
        <v>5.0704225352112678E-2</v>
      </c>
      <c r="AB1154" s="332">
        <v>0</v>
      </c>
      <c r="AC1154" s="345">
        <v>0</v>
      </c>
      <c r="AD1154" s="346">
        <v>22.212816901408463</v>
      </c>
      <c r="AE1154" s="346">
        <v>30.767999999999997</v>
      </c>
      <c r="AF1154" s="346">
        <v>35.402000000000001</v>
      </c>
      <c r="AG1154" s="14"/>
      <c r="AH1154" s="332">
        <v>354</v>
      </c>
      <c r="AI1154" s="330">
        <v>31</v>
      </c>
      <c r="AJ1154" s="330">
        <v>108</v>
      </c>
      <c r="AK1154" s="330">
        <v>34</v>
      </c>
      <c r="AL1154" s="330">
        <v>66</v>
      </c>
      <c r="AM1154" s="330">
        <v>77</v>
      </c>
      <c r="AN1154" s="330">
        <v>29</v>
      </c>
      <c r="AO1154" s="330">
        <v>9</v>
      </c>
      <c r="AP1154" s="330">
        <v>0</v>
      </c>
      <c r="AQ1154" s="330">
        <v>0</v>
      </c>
      <c r="AR1154" s="330">
        <v>0</v>
      </c>
      <c r="AS1154" s="330">
        <v>0</v>
      </c>
      <c r="AT1154" s="330">
        <v>0</v>
      </c>
      <c r="AU1154" s="330">
        <v>0</v>
      </c>
      <c r="AV1154" s="330">
        <v>0</v>
      </c>
      <c r="AW1154" s="330">
        <v>0</v>
      </c>
      <c r="AX1154" s="330">
        <v>0</v>
      </c>
      <c r="AY1154" s="330">
        <v>0</v>
      </c>
      <c r="AZ1154" s="330">
        <v>0</v>
      </c>
      <c r="BA1154" s="330">
        <v>0</v>
      </c>
      <c r="BB1154" s="331">
        <v>0</v>
      </c>
      <c r="BC1154" s="332">
        <v>38</v>
      </c>
      <c r="BD1154" s="345">
        <v>0.10734463276836158</v>
      </c>
      <c r="BE1154" s="332">
        <v>9</v>
      </c>
      <c r="BF1154" s="345">
        <v>2.5423728813559324E-2</v>
      </c>
      <c r="BG1154" s="332">
        <v>0</v>
      </c>
      <c r="BH1154" s="345">
        <v>0</v>
      </c>
      <c r="BI1154" s="346">
        <v>19.946016949152529</v>
      </c>
      <c r="BJ1154" s="346">
        <v>28.567499999999999</v>
      </c>
      <c r="BK1154" s="346">
        <v>33.642499999999998</v>
      </c>
      <c r="BL1154" s="14"/>
      <c r="BM1154" s="332">
        <v>709</v>
      </c>
      <c r="BN1154" s="330">
        <v>38</v>
      </c>
      <c r="BO1154" s="330">
        <v>147</v>
      </c>
      <c r="BP1154" s="330">
        <v>156</v>
      </c>
      <c r="BQ1154" s="330">
        <v>133</v>
      </c>
      <c r="BR1154" s="330">
        <v>137</v>
      </c>
      <c r="BS1154" s="330">
        <v>71</v>
      </c>
      <c r="BT1154" s="330">
        <v>24</v>
      </c>
      <c r="BU1154" s="330">
        <v>3</v>
      </c>
      <c r="BV1154" s="330">
        <v>0</v>
      </c>
      <c r="BW1154" s="330">
        <v>0</v>
      </c>
      <c r="BX1154" s="330">
        <v>0</v>
      </c>
      <c r="BY1154" s="330">
        <v>0</v>
      </c>
      <c r="BZ1154" s="330">
        <v>0</v>
      </c>
      <c r="CA1154" s="330">
        <v>0</v>
      </c>
      <c r="CB1154" s="330">
        <v>0</v>
      </c>
      <c r="CC1154" s="330">
        <v>0</v>
      </c>
      <c r="CD1154" s="330">
        <v>0</v>
      </c>
      <c r="CE1154" s="330">
        <v>0</v>
      </c>
      <c r="CF1154" s="330">
        <v>0</v>
      </c>
      <c r="CG1154" s="331">
        <v>0</v>
      </c>
      <c r="CH1154" s="288">
        <v>98</v>
      </c>
      <c r="CI1154" s="309">
        <v>0.1382228490832158</v>
      </c>
      <c r="CJ1154" s="288">
        <v>27</v>
      </c>
      <c r="CK1154" s="309">
        <v>3.8081805359661498E-2</v>
      </c>
      <c r="CL1154" s="288">
        <v>0</v>
      </c>
      <c r="CM1154" s="309">
        <v>0</v>
      </c>
      <c r="CN1154" s="310">
        <v>21.081015514809575</v>
      </c>
      <c r="CO1154" s="310">
        <v>29.72</v>
      </c>
      <c r="CP1154" s="310">
        <v>34.295000000000002</v>
      </c>
      <c r="CQ1154" s="9"/>
    </row>
    <row r="1155" spans="1:95" x14ac:dyDescent="0.35">
      <c r="A1155" s="172"/>
      <c r="B1155" s="333" t="s">
        <v>37</v>
      </c>
      <c r="C1155" s="334">
        <v>355</v>
      </c>
      <c r="D1155" s="335">
        <v>7</v>
      </c>
      <c r="E1155" s="335">
        <v>39</v>
      </c>
      <c r="F1155" s="335">
        <v>122</v>
      </c>
      <c r="G1155" s="335">
        <v>67</v>
      </c>
      <c r="H1155" s="335">
        <v>60</v>
      </c>
      <c r="I1155" s="335">
        <v>42</v>
      </c>
      <c r="J1155" s="335">
        <v>15</v>
      </c>
      <c r="K1155" s="335">
        <v>3</v>
      </c>
      <c r="L1155" s="335">
        <v>0</v>
      </c>
      <c r="M1155" s="335">
        <v>0</v>
      </c>
      <c r="N1155" s="335">
        <v>0</v>
      </c>
      <c r="O1155" s="335">
        <v>0</v>
      </c>
      <c r="P1155" s="335">
        <v>0</v>
      </c>
      <c r="Q1155" s="335">
        <v>0</v>
      </c>
      <c r="R1155" s="335">
        <v>0</v>
      </c>
      <c r="S1155" s="335">
        <v>0</v>
      </c>
      <c r="T1155" s="335">
        <v>0</v>
      </c>
      <c r="U1155" s="335">
        <v>0</v>
      </c>
      <c r="V1155" s="335">
        <v>0</v>
      </c>
      <c r="W1155" s="336">
        <v>0</v>
      </c>
      <c r="X1155" s="337">
        <v>60</v>
      </c>
      <c r="Y1155" s="347">
        <v>0.16901408450704225</v>
      </c>
      <c r="Z1155" s="337">
        <v>18</v>
      </c>
      <c r="AA1155" s="347">
        <v>5.0704225352112678E-2</v>
      </c>
      <c r="AB1155" s="337">
        <v>0</v>
      </c>
      <c r="AC1155" s="347">
        <v>0</v>
      </c>
      <c r="AD1155" s="348">
        <v>22.212816901408463</v>
      </c>
      <c r="AE1155" s="348">
        <v>30.767999999999997</v>
      </c>
      <c r="AF1155" s="348">
        <v>35.402000000000001</v>
      </c>
      <c r="AG1155" s="14"/>
      <c r="AH1155" s="337">
        <v>357</v>
      </c>
      <c r="AI1155" s="335">
        <v>31</v>
      </c>
      <c r="AJ1155" s="335">
        <v>108</v>
      </c>
      <c r="AK1155" s="335">
        <v>34</v>
      </c>
      <c r="AL1155" s="335">
        <v>66</v>
      </c>
      <c r="AM1155" s="335">
        <v>77</v>
      </c>
      <c r="AN1155" s="335">
        <v>31</v>
      </c>
      <c r="AO1155" s="335">
        <v>10</v>
      </c>
      <c r="AP1155" s="335">
        <v>0</v>
      </c>
      <c r="AQ1155" s="335">
        <v>0</v>
      </c>
      <c r="AR1155" s="335">
        <v>0</v>
      </c>
      <c r="AS1155" s="335">
        <v>0</v>
      </c>
      <c r="AT1155" s="335">
        <v>0</v>
      </c>
      <c r="AU1155" s="335">
        <v>0</v>
      </c>
      <c r="AV1155" s="335">
        <v>0</v>
      </c>
      <c r="AW1155" s="335">
        <v>0</v>
      </c>
      <c r="AX1155" s="335">
        <v>0</v>
      </c>
      <c r="AY1155" s="335">
        <v>0</v>
      </c>
      <c r="AZ1155" s="335">
        <v>0</v>
      </c>
      <c r="BA1155" s="335">
        <v>0</v>
      </c>
      <c r="BB1155" s="336">
        <v>0</v>
      </c>
      <c r="BC1155" s="337">
        <v>41</v>
      </c>
      <c r="BD1155" s="347">
        <v>0.11484593837535013</v>
      </c>
      <c r="BE1155" s="337">
        <v>10</v>
      </c>
      <c r="BF1155" s="347">
        <v>2.8011204481792718E-2</v>
      </c>
      <c r="BG1155" s="337">
        <v>0</v>
      </c>
      <c r="BH1155" s="347">
        <v>0</v>
      </c>
      <c r="BI1155" s="348">
        <v>20.033735955056166</v>
      </c>
      <c r="BJ1155" s="348">
        <v>28.667999999999999</v>
      </c>
      <c r="BK1155" s="348">
        <v>33.790999999999997</v>
      </c>
      <c r="BL1155" s="14"/>
      <c r="BM1155" s="337">
        <v>712</v>
      </c>
      <c r="BN1155" s="335">
        <v>38</v>
      </c>
      <c r="BO1155" s="335">
        <v>147</v>
      </c>
      <c r="BP1155" s="335">
        <v>156</v>
      </c>
      <c r="BQ1155" s="335">
        <v>133</v>
      </c>
      <c r="BR1155" s="335">
        <v>137</v>
      </c>
      <c r="BS1155" s="335">
        <v>73</v>
      </c>
      <c r="BT1155" s="335">
        <v>25</v>
      </c>
      <c r="BU1155" s="335">
        <v>3</v>
      </c>
      <c r="BV1155" s="335">
        <v>0</v>
      </c>
      <c r="BW1155" s="335">
        <v>0</v>
      </c>
      <c r="BX1155" s="335">
        <v>0</v>
      </c>
      <c r="BY1155" s="335">
        <v>0</v>
      </c>
      <c r="BZ1155" s="335">
        <v>0</v>
      </c>
      <c r="CA1155" s="335">
        <v>0</v>
      </c>
      <c r="CB1155" s="335">
        <v>0</v>
      </c>
      <c r="CC1155" s="335">
        <v>0</v>
      </c>
      <c r="CD1155" s="335">
        <v>0</v>
      </c>
      <c r="CE1155" s="335">
        <v>0</v>
      </c>
      <c r="CF1155" s="335">
        <v>0</v>
      </c>
      <c r="CG1155" s="336">
        <v>0</v>
      </c>
      <c r="CH1155" s="293">
        <v>101</v>
      </c>
      <c r="CI1155" s="311">
        <v>0.14185393258426968</v>
      </c>
      <c r="CJ1155" s="293">
        <v>28</v>
      </c>
      <c r="CK1155" s="311">
        <v>3.9325842696629212E-2</v>
      </c>
      <c r="CL1155" s="293">
        <v>0</v>
      </c>
      <c r="CM1155" s="311">
        <v>0</v>
      </c>
      <c r="CN1155" s="312">
        <v>21.121744022503499</v>
      </c>
      <c r="CO1155" s="312">
        <v>29.741999999999997</v>
      </c>
      <c r="CP1155" s="312">
        <v>34.311999999999998</v>
      </c>
      <c r="CQ1155" s="9"/>
    </row>
    <row r="1156" spans="1:95" x14ac:dyDescent="0.35">
      <c r="A1156" s="172"/>
      <c r="B1156" s="338" t="s">
        <v>38</v>
      </c>
      <c r="C1156" s="339">
        <v>355</v>
      </c>
      <c r="D1156" s="340">
        <v>7</v>
      </c>
      <c r="E1156" s="340">
        <v>39</v>
      </c>
      <c r="F1156" s="340">
        <v>122</v>
      </c>
      <c r="G1156" s="340">
        <v>67</v>
      </c>
      <c r="H1156" s="340">
        <v>60</v>
      </c>
      <c r="I1156" s="340">
        <v>42</v>
      </c>
      <c r="J1156" s="340">
        <v>15</v>
      </c>
      <c r="K1156" s="340">
        <v>3</v>
      </c>
      <c r="L1156" s="340">
        <v>0</v>
      </c>
      <c r="M1156" s="340">
        <v>0</v>
      </c>
      <c r="N1156" s="340">
        <v>0</v>
      </c>
      <c r="O1156" s="340">
        <v>0</v>
      </c>
      <c r="P1156" s="340">
        <v>0</v>
      </c>
      <c r="Q1156" s="340">
        <v>0</v>
      </c>
      <c r="R1156" s="340">
        <v>0</v>
      </c>
      <c r="S1156" s="340">
        <v>0</v>
      </c>
      <c r="T1156" s="340">
        <v>0</v>
      </c>
      <c r="U1156" s="340">
        <v>0</v>
      </c>
      <c r="V1156" s="340">
        <v>0</v>
      </c>
      <c r="W1156" s="341">
        <v>0</v>
      </c>
      <c r="X1156" s="342">
        <v>60</v>
      </c>
      <c r="Y1156" s="349">
        <v>0.16901408450704225</v>
      </c>
      <c r="Z1156" s="342">
        <v>18</v>
      </c>
      <c r="AA1156" s="349">
        <v>5.0704225352112678E-2</v>
      </c>
      <c r="AB1156" s="342">
        <v>0</v>
      </c>
      <c r="AC1156" s="349">
        <v>0</v>
      </c>
      <c r="AD1156" s="350">
        <v>22.212816901408463</v>
      </c>
      <c r="AE1156" s="350">
        <v>30.767999999999997</v>
      </c>
      <c r="AF1156" s="350">
        <v>35.402000000000001</v>
      </c>
      <c r="AG1156" s="14"/>
      <c r="AH1156" s="342">
        <v>358</v>
      </c>
      <c r="AI1156" s="340">
        <v>31</v>
      </c>
      <c r="AJ1156" s="340">
        <v>109</v>
      </c>
      <c r="AK1156" s="340">
        <v>34</v>
      </c>
      <c r="AL1156" s="340">
        <v>66</v>
      </c>
      <c r="AM1156" s="340">
        <v>77</v>
      </c>
      <c r="AN1156" s="340">
        <v>31</v>
      </c>
      <c r="AO1156" s="340">
        <v>10</v>
      </c>
      <c r="AP1156" s="340">
        <v>0</v>
      </c>
      <c r="AQ1156" s="340">
        <v>0</v>
      </c>
      <c r="AR1156" s="340">
        <v>0</v>
      </c>
      <c r="AS1156" s="340">
        <v>0</v>
      </c>
      <c r="AT1156" s="340">
        <v>0</v>
      </c>
      <c r="AU1156" s="340">
        <v>0</v>
      </c>
      <c r="AV1156" s="340">
        <v>0</v>
      </c>
      <c r="AW1156" s="340">
        <v>0</v>
      </c>
      <c r="AX1156" s="340">
        <v>0</v>
      </c>
      <c r="AY1156" s="340">
        <v>0</v>
      </c>
      <c r="AZ1156" s="340">
        <v>0</v>
      </c>
      <c r="BA1156" s="340">
        <v>0</v>
      </c>
      <c r="BB1156" s="341">
        <v>0</v>
      </c>
      <c r="BC1156" s="342">
        <v>41</v>
      </c>
      <c r="BD1156" s="349">
        <v>0.11452513966480447</v>
      </c>
      <c r="BE1156" s="342">
        <v>10</v>
      </c>
      <c r="BF1156" s="349">
        <v>2.7932960893854747E-2</v>
      </c>
      <c r="BG1156" s="342">
        <v>0</v>
      </c>
      <c r="BH1156" s="349">
        <v>0</v>
      </c>
      <c r="BI1156" s="350">
        <v>20.042290502793282</v>
      </c>
      <c r="BJ1156" s="350">
        <v>28.704999999999998</v>
      </c>
      <c r="BK1156" s="350">
        <v>33.757000000000005</v>
      </c>
      <c r="BL1156" s="14"/>
      <c r="BM1156" s="342">
        <v>713</v>
      </c>
      <c r="BN1156" s="340">
        <v>38</v>
      </c>
      <c r="BO1156" s="340">
        <v>148</v>
      </c>
      <c r="BP1156" s="340">
        <v>156</v>
      </c>
      <c r="BQ1156" s="340">
        <v>133</v>
      </c>
      <c r="BR1156" s="340">
        <v>137</v>
      </c>
      <c r="BS1156" s="340">
        <v>73</v>
      </c>
      <c r="BT1156" s="340">
        <v>25</v>
      </c>
      <c r="BU1156" s="340">
        <v>3</v>
      </c>
      <c r="BV1156" s="340">
        <v>0</v>
      </c>
      <c r="BW1156" s="340">
        <v>0</v>
      </c>
      <c r="BX1156" s="340">
        <v>0</v>
      </c>
      <c r="BY1156" s="340">
        <v>0</v>
      </c>
      <c r="BZ1156" s="340">
        <v>0</v>
      </c>
      <c r="CA1156" s="340">
        <v>0</v>
      </c>
      <c r="CB1156" s="340">
        <v>0</v>
      </c>
      <c r="CC1156" s="340">
        <v>0</v>
      </c>
      <c r="CD1156" s="340">
        <v>0</v>
      </c>
      <c r="CE1156" s="340">
        <v>0</v>
      </c>
      <c r="CF1156" s="340">
        <v>0</v>
      </c>
      <c r="CG1156" s="341">
        <v>0</v>
      </c>
      <c r="CH1156" s="298">
        <v>101</v>
      </c>
      <c r="CI1156" s="313">
        <v>0.14165497896213183</v>
      </c>
      <c r="CJ1156" s="298">
        <v>28</v>
      </c>
      <c r="CK1156" s="313">
        <v>3.9270687237026647E-2</v>
      </c>
      <c r="CL1156" s="298">
        <v>0</v>
      </c>
      <c r="CM1156" s="313">
        <v>0</v>
      </c>
      <c r="CN1156" s="314">
        <v>21.122987377279085</v>
      </c>
      <c r="CO1156" s="314">
        <v>29.748999999999999</v>
      </c>
      <c r="CP1156" s="314">
        <v>34.308999999999997</v>
      </c>
      <c r="CQ1156" s="9"/>
    </row>
    <row r="1157" spans="1:95" x14ac:dyDescent="0.35">
      <c r="A1157" s="172"/>
      <c r="H1157" s="9"/>
      <c r="I1157" s="9"/>
      <c r="AG1157" s="9"/>
      <c r="AM1157" s="9"/>
      <c r="AN1157" s="9"/>
      <c r="BL1157" s="9"/>
      <c r="BR1157" s="9"/>
      <c r="BS1157" s="9"/>
      <c r="CQ1157" s="9"/>
    </row>
    <row r="1158" spans="1:95" x14ac:dyDescent="0.35">
      <c r="A1158" s="172"/>
      <c r="B1158" s="177" t="s">
        <v>11</v>
      </c>
      <c r="C1158" s="17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36"/>
      <c r="AG1158" s="9"/>
      <c r="AM1158" s="9"/>
      <c r="AN1158" s="9"/>
      <c r="BL1158" s="9"/>
      <c r="BR1158" s="9"/>
      <c r="BS1158" s="9"/>
      <c r="CQ1158" s="9"/>
    </row>
    <row r="1159" spans="1:95" x14ac:dyDescent="0.35">
      <c r="A1159" s="172">
        <v>4</v>
      </c>
      <c r="B1159" s="229">
        <v>0</v>
      </c>
      <c r="C1159" s="77">
        <v>0</v>
      </c>
      <c r="D1159" s="237">
        <v>0</v>
      </c>
      <c r="E1159" s="70">
        <v>0</v>
      </c>
      <c r="F1159" s="70">
        <v>0</v>
      </c>
      <c r="G1159" s="70">
        <v>0</v>
      </c>
      <c r="H1159" s="70">
        <v>0</v>
      </c>
      <c r="I1159" s="70">
        <v>0</v>
      </c>
      <c r="J1159" s="70">
        <v>0</v>
      </c>
      <c r="K1159" s="70">
        <v>0</v>
      </c>
      <c r="L1159" s="70">
        <v>0</v>
      </c>
      <c r="M1159" s="70">
        <v>0</v>
      </c>
      <c r="N1159" s="70">
        <v>0</v>
      </c>
      <c r="O1159" s="70">
        <v>0</v>
      </c>
      <c r="P1159" s="70">
        <v>0</v>
      </c>
      <c r="Q1159" s="70">
        <v>0</v>
      </c>
      <c r="R1159" s="70">
        <v>0</v>
      </c>
      <c r="S1159" s="70">
        <v>0</v>
      </c>
      <c r="T1159" s="70">
        <v>0</v>
      </c>
      <c r="U1159" s="70">
        <v>0</v>
      </c>
      <c r="V1159" s="70">
        <v>0</v>
      </c>
      <c r="W1159" s="238">
        <v>0</v>
      </c>
      <c r="X1159" s="80">
        <v>0</v>
      </c>
      <c r="Y1159" s="27" t="s">
        <v>105</v>
      </c>
      <c r="Z1159" s="80">
        <v>0</v>
      </c>
      <c r="AA1159" s="27" t="s">
        <v>105</v>
      </c>
      <c r="AB1159" s="80">
        <v>0</v>
      </c>
      <c r="AC1159" s="27" t="s">
        <v>105</v>
      </c>
      <c r="AD1159" s="22" t="s">
        <v>105</v>
      </c>
      <c r="AE1159" s="22" t="s">
        <v>105</v>
      </c>
      <c r="AF1159" s="22" t="s">
        <v>105</v>
      </c>
      <c r="AG1159" s="9"/>
      <c r="AH1159" s="77">
        <v>1</v>
      </c>
      <c r="AI1159" s="237">
        <v>0</v>
      </c>
      <c r="AJ1159" s="70">
        <v>0</v>
      </c>
      <c r="AK1159" s="70">
        <v>0</v>
      </c>
      <c r="AL1159" s="70">
        <v>0</v>
      </c>
      <c r="AM1159" s="70">
        <v>0</v>
      </c>
      <c r="AN1159" s="70">
        <v>0</v>
      </c>
      <c r="AO1159" s="70">
        <v>0</v>
      </c>
      <c r="AP1159" s="70">
        <v>1</v>
      </c>
      <c r="AQ1159" s="70">
        <v>0</v>
      </c>
      <c r="AR1159" s="70">
        <v>0</v>
      </c>
      <c r="AS1159" s="70">
        <v>0</v>
      </c>
      <c r="AT1159" s="70">
        <v>0</v>
      </c>
      <c r="AU1159" s="70">
        <v>0</v>
      </c>
      <c r="AV1159" s="70">
        <v>0</v>
      </c>
      <c r="AW1159" s="70">
        <v>0</v>
      </c>
      <c r="AX1159" s="70">
        <v>0</v>
      </c>
      <c r="AY1159" s="70">
        <v>0</v>
      </c>
      <c r="AZ1159" s="70">
        <v>0</v>
      </c>
      <c r="BA1159" s="70">
        <v>0</v>
      </c>
      <c r="BB1159" s="238">
        <v>0</v>
      </c>
      <c r="BC1159" s="80">
        <v>1</v>
      </c>
      <c r="BD1159" s="27">
        <v>1</v>
      </c>
      <c r="BE1159" s="80">
        <v>1</v>
      </c>
      <c r="BF1159" s="27">
        <v>1</v>
      </c>
      <c r="BG1159" s="80">
        <v>0</v>
      </c>
      <c r="BH1159" s="27">
        <v>0</v>
      </c>
      <c r="BI1159" s="22">
        <v>41</v>
      </c>
      <c r="BJ1159" s="22" t="s">
        <v>105</v>
      </c>
      <c r="BK1159" s="22" t="s">
        <v>105</v>
      </c>
      <c r="BL1159" s="9"/>
      <c r="BM1159" s="77">
        <v>1</v>
      </c>
      <c r="BN1159" s="252">
        <v>0</v>
      </c>
      <c r="BO1159" s="142">
        <v>0</v>
      </c>
      <c r="BP1159" s="142">
        <v>0</v>
      </c>
      <c r="BQ1159" s="142">
        <v>0</v>
      </c>
      <c r="BR1159" s="142">
        <v>0</v>
      </c>
      <c r="BS1159" s="142">
        <v>0</v>
      </c>
      <c r="BT1159" s="142">
        <v>0</v>
      </c>
      <c r="BU1159" s="142">
        <v>1</v>
      </c>
      <c r="BV1159" s="142">
        <v>0</v>
      </c>
      <c r="BW1159" s="142">
        <v>0</v>
      </c>
      <c r="BX1159" s="142">
        <v>0</v>
      </c>
      <c r="BY1159" s="142">
        <v>0</v>
      </c>
      <c r="BZ1159" s="142">
        <v>0</v>
      </c>
      <c r="CA1159" s="142">
        <v>0</v>
      </c>
      <c r="CB1159" s="142">
        <v>0</v>
      </c>
      <c r="CC1159" s="142">
        <v>0</v>
      </c>
      <c r="CD1159" s="142">
        <v>0</v>
      </c>
      <c r="CE1159" s="142">
        <v>0</v>
      </c>
      <c r="CF1159" s="142">
        <v>0</v>
      </c>
      <c r="CG1159" s="143">
        <v>0</v>
      </c>
      <c r="CH1159" s="80">
        <v>1</v>
      </c>
      <c r="CI1159" s="27">
        <v>1</v>
      </c>
      <c r="CJ1159" s="80">
        <v>1</v>
      </c>
      <c r="CK1159" s="27">
        <v>1</v>
      </c>
      <c r="CL1159" s="80">
        <v>0</v>
      </c>
      <c r="CM1159" s="27">
        <v>0</v>
      </c>
      <c r="CN1159" s="22">
        <v>41</v>
      </c>
      <c r="CO1159" s="22" t="s">
        <v>105</v>
      </c>
      <c r="CP1159" s="22" t="s">
        <v>105</v>
      </c>
      <c r="CQ1159" s="9"/>
    </row>
    <row r="1160" spans="1:95" x14ac:dyDescent="0.35">
      <c r="A1160" s="172">
        <v>4</v>
      </c>
      <c r="B1160" s="229">
        <v>4.1667000000000003E-2</v>
      </c>
      <c r="C1160" s="78">
        <v>0</v>
      </c>
      <c r="D1160" s="193">
        <v>0</v>
      </c>
      <c r="E1160" s="101">
        <v>0</v>
      </c>
      <c r="F1160" s="101">
        <v>0</v>
      </c>
      <c r="G1160" s="101">
        <v>0</v>
      </c>
      <c r="H1160" s="101">
        <v>0</v>
      </c>
      <c r="I1160" s="101">
        <v>0</v>
      </c>
      <c r="J1160" s="101">
        <v>0</v>
      </c>
      <c r="K1160" s="101">
        <v>0</v>
      </c>
      <c r="L1160" s="101">
        <v>0</v>
      </c>
      <c r="M1160" s="101">
        <v>0</v>
      </c>
      <c r="N1160" s="101">
        <v>0</v>
      </c>
      <c r="O1160" s="101">
        <v>0</v>
      </c>
      <c r="P1160" s="101">
        <v>0</v>
      </c>
      <c r="Q1160" s="101">
        <v>0</v>
      </c>
      <c r="R1160" s="101">
        <v>0</v>
      </c>
      <c r="S1160" s="101">
        <v>0</v>
      </c>
      <c r="T1160" s="101">
        <v>0</v>
      </c>
      <c r="U1160" s="101">
        <v>0</v>
      </c>
      <c r="V1160" s="101">
        <v>0</v>
      </c>
      <c r="W1160" s="239">
        <v>0</v>
      </c>
      <c r="X1160" s="81">
        <v>0</v>
      </c>
      <c r="Y1160" s="28" t="s">
        <v>105</v>
      </c>
      <c r="Z1160" s="81">
        <v>0</v>
      </c>
      <c r="AA1160" s="28" t="s">
        <v>105</v>
      </c>
      <c r="AB1160" s="81">
        <v>0</v>
      </c>
      <c r="AC1160" s="28" t="s">
        <v>105</v>
      </c>
      <c r="AD1160" s="24" t="s">
        <v>105</v>
      </c>
      <c r="AE1160" s="24" t="s">
        <v>105</v>
      </c>
      <c r="AF1160" s="24" t="s">
        <v>105</v>
      </c>
      <c r="AG1160" s="9"/>
      <c r="AH1160" s="78">
        <v>0</v>
      </c>
      <c r="AI1160" s="193">
        <v>0</v>
      </c>
      <c r="AJ1160" s="101">
        <v>0</v>
      </c>
      <c r="AK1160" s="101">
        <v>0</v>
      </c>
      <c r="AL1160" s="101">
        <v>0</v>
      </c>
      <c r="AM1160" s="101">
        <v>0</v>
      </c>
      <c r="AN1160" s="101">
        <v>0</v>
      </c>
      <c r="AO1160" s="101">
        <v>0</v>
      </c>
      <c r="AP1160" s="101">
        <v>0</v>
      </c>
      <c r="AQ1160" s="101">
        <v>0</v>
      </c>
      <c r="AR1160" s="101">
        <v>0</v>
      </c>
      <c r="AS1160" s="101">
        <v>0</v>
      </c>
      <c r="AT1160" s="101">
        <v>0</v>
      </c>
      <c r="AU1160" s="101">
        <v>0</v>
      </c>
      <c r="AV1160" s="101">
        <v>0</v>
      </c>
      <c r="AW1160" s="101">
        <v>0</v>
      </c>
      <c r="AX1160" s="101">
        <v>0</v>
      </c>
      <c r="AY1160" s="101">
        <v>0</v>
      </c>
      <c r="AZ1160" s="101">
        <v>0</v>
      </c>
      <c r="BA1160" s="101">
        <v>0</v>
      </c>
      <c r="BB1160" s="239">
        <v>0</v>
      </c>
      <c r="BC1160" s="81">
        <v>0</v>
      </c>
      <c r="BD1160" s="28" t="s">
        <v>105</v>
      </c>
      <c r="BE1160" s="81">
        <v>0</v>
      </c>
      <c r="BF1160" s="28" t="s">
        <v>105</v>
      </c>
      <c r="BG1160" s="81">
        <v>0</v>
      </c>
      <c r="BH1160" s="28" t="s">
        <v>105</v>
      </c>
      <c r="BI1160" s="24" t="s">
        <v>105</v>
      </c>
      <c r="BJ1160" s="24" t="s">
        <v>105</v>
      </c>
      <c r="BK1160" s="24" t="s">
        <v>105</v>
      </c>
      <c r="BL1160" s="9"/>
      <c r="BM1160" s="78">
        <v>0</v>
      </c>
      <c r="BN1160" s="182">
        <v>0</v>
      </c>
      <c r="BO1160" s="8">
        <v>0</v>
      </c>
      <c r="BP1160" s="8">
        <v>0</v>
      </c>
      <c r="BQ1160" s="8">
        <v>0</v>
      </c>
      <c r="BR1160" s="8">
        <v>0</v>
      </c>
      <c r="BS1160" s="8">
        <v>0</v>
      </c>
      <c r="BT1160" s="8">
        <v>0</v>
      </c>
      <c r="BU1160" s="8">
        <v>0</v>
      </c>
      <c r="BV1160" s="8">
        <v>0</v>
      </c>
      <c r="BW1160" s="8">
        <v>0</v>
      </c>
      <c r="BX1160" s="8">
        <v>0</v>
      </c>
      <c r="BY1160" s="8">
        <v>0</v>
      </c>
      <c r="BZ1160" s="8">
        <v>0</v>
      </c>
      <c r="CA1160" s="8">
        <v>0</v>
      </c>
      <c r="CB1160" s="8">
        <v>0</v>
      </c>
      <c r="CC1160" s="8">
        <v>0</v>
      </c>
      <c r="CD1160" s="8">
        <v>0</v>
      </c>
      <c r="CE1160" s="8">
        <v>0</v>
      </c>
      <c r="CF1160" s="8">
        <v>0</v>
      </c>
      <c r="CG1160" s="145">
        <v>0</v>
      </c>
      <c r="CH1160" s="81">
        <v>0</v>
      </c>
      <c r="CI1160" s="28" t="s">
        <v>105</v>
      </c>
      <c r="CJ1160" s="81">
        <v>0</v>
      </c>
      <c r="CK1160" s="28" t="s">
        <v>105</v>
      </c>
      <c r="CL1160" s="81">
        <v>0</v>
      </c>
      <c r="CM1160" s="28" t="s">
        <v>105</v>
      </c>
      <c r="CN1160" s="24" t="s">
        <v>105</v>
      </c>
      <c r="CO1160" s="24" t="s">
        <v>105</v>
      </c>
      <c r="CP1160" s="24" t="s">
        <v>105</v>
      </c>
      <c r="CQ1160" s="9"/>
    </row>
    <row r="1161" spans="1:95" x14ac:dyDescent="0.35">
      <c r="A1161" s="172">
        <v>4</v>
      </c>
      <c r="B1161" s="229">
        <v>8.3333000000000004E-2</v>
      </c>
      <c r="C1161" s="78">
        <v>0</v>
      </c>
      <c r="D1161" s="193">
        <v>0</v>
      </c>
      <c r="E1161" s="101">
        <v>0</v>
      </c>
      <c r="F1161" s="101">
        <v>0</v>
      </c>
      <c r="G1161" s="101">
        <v>0</v>
      </c>
      <c r="H1161" s="101">
        <v>0</v>
      </c>
      <c r="I1161" s="101">
        <v>0</v>
      </c>
      <c r="J1161" s="101">
        <v>0</v>
      </c>
      <c r="K1161" s="101">
        <v>0</v>
      </c>
      <c r="L1161" s="101">
        <v>0</v>
      </c>
      <c r="M1161" s="101">
        <v>0</v>
      </c>
      <c r="N1161" s="101">
        <v>0</v>
      </c>
      <c r="O1161" s="101">
        <v>0</v>
      </c>
      <c r="P1161" s="101">
        <v>0</v>
      </c>
      <c r="Q1161" s="101">
        <v>0</v>
      </c>
      <c r="R1161" s="101">
        <v>0</v>
      </c>
      <c r="S1161" s="101">
        <v>0</v>
      </c>
      <c r="T1161" s="101">
        <v>0</v>
      </c>
      <c r="U1161" s="101">
        <v>0</v>
      </c>
      <c r="V1161" s="101">
        <v>0</v>
      </c>
      <c r="W1161" s="239">
        <v>0</v>
      </c>
      <c r="X1161" s="81">
        <v>0</v>
      </c>
      <c r="Y1161" s="28" t="s">
        <v>105</v>
      </c>
      <c r="Z1161" s="81">
        <v>0</v>
      </c>
      <c r="AA1161" s="28" t="s">
        <v>105</v>
      </c>
      <c r="AB1161" s="81">
        <v>0</v>
      </c>
      <c r="AC1161" s="28" t="s">
        <v>105</v>
      </c>
      <c r="AD1161" s="24" t="s">
        <v>105</v>
      </c>
      <c r="AE1161" s="24" t="s">
        <v>105</v>
      </c>
      <c r="AF1161" s="24" t="s">
        <v>105</v>
      </c>
      <c r="AG1161" s="9"/>
      <c r="AH1161" s="78">
        <v>0</v>
      </c>
      <c r="AI1161" s="193">
        <v>0</v>
      </c>
      <c r="AJ1161" s="101">
        <v>0</v>
      </c>
      <c r="AK1161" s="101">
        <v>0</v>
      </c>
      <c r="AL1161" s="101">
        <v>0</v>
      </c>
      <c r="AM1161" s="101">
        <v>0</v>
      </c>
      <c r="AN1161" s="101">
        <v>0</v>
      </c>
      <c r="AO1161" s="101">
        <v>0</v>
      </c>
      <c r="AP1161" s="101">
        <v>0</v>
      </c>
      <c r="AQ1161" s="101">
        <v>0</v>
      </c>
      <c r="AR1161" s="101">
        <v>0</v>
      </c>
      <c r="AS1161" s="101">
        <v>0</v>
      </c>
      <c r="AT1161" s="101">
        <v>0</v>
      </c>
      <c r="AU1161" s="101">
        <v>0</v>
      </c>
      <c r="AV1161" s="101">
        <v>0</v>
      </c>
      <c r="AW1161" s="101">
        <v>0</v>
      </c>
      <c r="AX1161" s="101">
        <v>0</v>
      </c>
      <c r="AY1161" s="101">
        <v>0</v>
      </c>
      <c r="AZ1161" s="101">
        <v>0</v>
      </c>
      <c r="BA1161" s="101">
        <v>0</v>
      </c>
      <c r="BB1161" s="239">
        <v>0</v>
      </c>
      <c r="BC1161" s="81">
        <v>0</v>
      </c>
      <c r="BD1161" s="28" t="s">
        <v>105</v>
      </c>
      <c r="BE1161" s="81">
        <v>0</v>
      </c>
      <c r="BF1161" s="28" t="s">
        <v>105</v>
      </c>
      <c r="BG1161" s="81">
        <v>0</v>
      </c>
      <c r="BH1161" s="28" t="s">
        <v>105</v>
      </c>
      <c r="BI1161" s="24" t="s">
        <v>105</v>
      </c>
      <c r="BJ1161" s="24" t="s">
        <v>105</v>
      </c>
      <c r="BK1161" s="24" t="s">
        <v>105</v>
      </c>
      <c r="BL1161" s="9"/>
      <c r="BM1161" s="78">
        <v>0</v>
      </c>
      <c r="BN1161" s="182">
        <v>0</v>
      </c>
      <c r="BO1161" s="8">
        <v>0</v>
      </c>
      <c r="BP1161" s="8">
        <v>0</v>
      </c>
      <c r="BQ1161" s="8">
        <v>0</v>
      </c>
      <c r="BR1161" s="8">
        <v>0</v>
      </c>
      <c r="BS1161" s="8">
        <v>0</v>
      </c>
      <c r="BT1161" s="8">
        <v>0</v>
      </c>
      <c r="BU1161" s="8">
        <v>0</v>
      </c>
      <c r="BV1161" s="8">
        <v>0</v>
      </c>
      <c r="BW1161" s="8">
        <v>0</v>
      </c>
      <c r="BX1161" s="8">
        <v>0</v>
      </c>
      <c r="BY1161" s="8">
        <v>0</v>
      </c>
      <c r="BZ1161" s="8">
        <v>0</v>
      </c>
      <c r="CA1161" s="8">
        <v>0</v>
      </c>
      <c r="CB1161" s="8">
        <v>0</v>
      </c>
      <c r="CC1161" s="8">
        <v>0</v>
      </c>
      <c r="CD1161" s="8">
        <v>0</v>
      </c>
      <c r="CE1161" s="8">
        <v>0</v>
      </c>
      <c r="CF1161" s="8">
        <v>0</v>
      </c>
      <c r="CG1161" s="145">
        <v>0</v>
      </c>
      <c r="CH1161" s="81">
        <v>0</v>
      </c>
      <c r="CI1161" s="28" t="s">
        <v>105</v>
      </c>
      <c r="CJ1161" s="81">
        <v>0</v>
      </c>
      <c r="CK1161" s="28" t="s">
        <v>105</v>
      </c>
      <c r="CL1161" s="81">
        <v>0</v>
      </c>
      <c r="CM1161" s="28" t="s">
        <v>105</v>
      </c>
      <c r="CN1161" s="24" t="s">
        <v>105</v>
      </c>
      <c r="CO1161" s="24" t="s">
        <v>105</v>
      </c>
      <c r="CP1161" s="24" t="s">
        <v>105</v>
      </c>
      <c r="CQ1161" s="9"/>
    </row>
    <row r="1162" spans="1:95" x14ac:dyDescent="0.35">
      <c r="A1162" s="172">
        <v>4</v>
      </c>
      <c r="B1162" s="229">
        <v>0.125</v>
      </c>
      <c r="C1162" s="78">
        <v>0</v>
      </c>
      <c r="D1162" s="193">
        <v>0</v>
      </c>
      <c r="E1162" s="101">
        <v>0</v>
      </c>
      <c r="F1162" s="101">
        <v>0</v>
      </c>
      <c r="G1162" s="101">
        <v>0</v>
      </c>
      <c r="H1162" s="101">
        <v>0</v>
      </c>
      <c r="I1162" s="101">
        <v>0</v>
      </c>
      <c r="J1162" s="101">
        <v>0</v>
      </c>
      <c r="K1162" s="101">
        <v>0</v>
      </c>
      <c r="L1162" s="101">
        <v>0</v>
      </c>
      <c r="M1162" s="101">
        <v>0</v>
      </c>
      <c r="N1162" s="101">
        <v>0</v>
      </c>
      <c r="O1162" s="101">
        <v>0</v>
      </c>
      <c r="P1162" s="101">
        <v>0</v>
      </c>
      <c r="Q1162" s="101">
        <v>0</v>
      </c>
      <c r="R1162" s="101">
        <v>0</v>
      </c>
      <c r="S1162" s="101">
        <v>0</v>
      </c>
      <c r="T1162" s="101">
        <v>0</v>
      </c>
      <c r="U1162" s="101">
        <v>0</v>
      </c>
      <c r="V1162" s="101">
        <v>0</v>
      </c>
      <c r="W1162" s="239">
        <v>0</v>
      </c>
      <c r="X1162" s="81">
        <v>0</v>
      </c>
      <c r="Y1162" s="28" t="s">
        <v>105</v>
      </c>
      <c r="Z1162" s="81">
        <v>0</v>
      </c>
      <c r="AA1162" s="28" t="s">
        <v>105</v>
      </c>
      <c r="AB1162" s="81">
        <v>0</v>
      </c>
      <c r="AC1162" s="28" t="s">
        <v>105</v>
      </c>
      <c r="AD1162" s="24" t="s">
        <v>105</v>
      </c>
      <c r="AE1162" s="24" t="s">
        <v>105</v>
      </c>
      <c r="AF1162" s="24" t="s">
        <v>105</v>
      </c>
      <c r="AG1162" s="9"/>
      <c r="AH1162" s="78">
        <v>0</v>
      </c>
      <c r="AI1162" s="193">
        <v>0</v>
      </c>
      <c r="AJ1162" s="101">
        <v>0</v>
      </c>
      <c r="AK1162" s="101">
        <v>0</v>
      </c>
      <c r="AL1162" s="101">
        <v>0</v>
      </c>
      <c r="AM1162" s="101">
        <v>0</v>
      </c>
      <c r="AN1162" s="101">
        <v>0</v>
      </c>
      <c r="AO1162" s="101">
        <v>0</v>
      </c>
      <c r="AP1162" s="101">
        <v>0</v>
      </c>
      <c r="AQ1162" s="101">
        <v>0</v>
      </c>
      <c r="AR1162" s="101">
        <v>0</v>
      </c>
      <c r="AS1162" s="101">
        <v>0</v>
      </c>
      <c r="AT1162" s="101">
        <v>0</v>
      </c>
      <c r="AU1162" s="101">
        <v>0</v>
      </c>
      <c r="AV1162" s="101">
        <v>0</v>
      </c>
      <c r="AW1162" s="101">
        <v>0</v>
      </c>
      <c r="AX1162" s="101">
        <v>0</v>
      </c>
      <c r="AY1162" s="101">
        <v>0</v>
      </c>
      <c r="AZ1162" s="101">
        <v>0</v>
      </c>
      <c r="BA1162" s="101">
        <v>0</v>
      </c>
      <c r="BB1162" s="239">
        <v>0</v>
      </c>
      <c r="BC1162" s="81">
        <v>0</v>
      </c>
      <c r="BD1162" s="28" t="s">
        <v>105</v>
      </c>
      <c r="BE1162" s="81">
        <v>0</v>
      </c>
      <c r="BF1162" s="28" t="s">
        <v>105</v>
      </c>
      <c r="BG1162" s="81">
        <v>0</v>
      </c>
      <c r="BH1162" s="28" t="s">
        <v>105</v>
      </c>
      <c r="BI1162" s="24" t="s">
        <v>105</v>
      </c>
      <c r="BJ1162" s="24" t="s">
        <v>105</v>
      </c>
      <c r="BK1162" s="24" t="s">
        <v>105</v>
      </c>
      <c r="BL1162" s="9"/>
      <c r="BM1162" s="78">
        <v>0</v>
      </c>
      <c r="BN1162" s="182">
        <v>0</v>
      </c>
      <c r="BO1162" s="8">
        <v>0</v>
      </c>
      <c r="BP1162" s="8">
        <v>0</v>
      </c>
      <c r="BQ1162" s="8">
        <v>0</v>
      </c>
      <c r="BR1162" s="8">
        <v>0</v>
      </c>
      <c r="BS1162" s="8">
        <v>0</v>
      </c>
      <c r="BT1162" s="8">
        <v>0</v>
      </c>
      <c r="BU1162" s="8">
        <v>0</v>
      </c>
      <c r="BV1162" s="8">
        <v>0</v>
      </c>
      <c r="BW1162" s="8">
        <v>0</v>
      </c>
      <c r="BX1162" s="8">
        <v>0</v>
      </c>
      <c r="BY1162" s="8">
        <v>0</v>
      </c>
      <c r="BZ1162" s="8">
        <v>0</v>
      </c>
      <c r="CA1162" s="8">
        <v>0</v>
      </c>
      <c r="CB1162" s="8">
        <v>0</v>
      </c>
      <c r="CC1162" s="8">
        <v>0</v>
      </c>
      <c r="CD1162" s="8">
        <v>0</v>
      </c>
      <c r="CE1162" s="8">
        <v>0</v>
      </c>
      <c r="CF1162" s="8">
        <v>0</v>
      </c>
      <c r="CG1162" s="145">
        <v>0</v>
      </c>
      <c r="CH1162" s="81">
        <v>0</v>
      </c>
      <c r="CI1162" s="28" t="s">
        <v>105</v>
      </c>
      <c r="CJ1162" s="81">
        <v>0</v>
      </c>
      <c r="CK1162" s="28" t="s">
        <v>105</v>
      </c>
      <c r="CL1162" s="81">
        <v>0</v>
      </c>
      <c r="CM1162" s="28" t="s">
        <v>105</v>
      </c>
      <c r="CN1162" s="24" t="s">
        <v>105</v>
      </c>
      <c r="CO1162" s="24" t="s">
        <v>105</v>
      </c>
      <c r="CP1162" s="24" t="s">
        <v>105</v>
      </c>
      <c r="CQ1162" s="9"/>
    </row>
    <row r="1163" spans="1:95" x14ac:dyDescent="0.35">
      <c r="A1163" s="172">
        <v>4</v>
      </c>
      <c r="B1163" s="229">
        <v>0.16666700000000001</v>
      </c>
      <c r="C1163" s="78">
        <v>0</v>
      </c>
      <c r="D1163" s="193">
        <v>0</v>
      </c>
      <c r="E1163" s="101">
        <v>0</v>
      </c>
      <c r="F1163" s="101">
        <v>0</v>
      </c>
      <c r="G1163" s="101">
        <v>0</v>
      </c>
      <c r="H1163" s="101">
        <v>0</v>
      </c>
      <c r="I1163" s="101">
        <v>0</v>
      </c>
      <c r="J1163" s="101">
        <v>0</v>
      </c>
      <c r="K1163" s="101">
        <v>0</v>
      </c>
      <c r="L1163" s="101">
        <v>0</v>
      </c>
      <c r="M1163" s="101">
        <v>0</v>
      </c>
      <c r="N1163" s="101">
        <v>0</v>
      </c>
      <c r="O1163" s="101">
        <v>0</v>
      </c>
      <c r="P1163" s="101">
        <v>0</v>
      </c>
      <c r="Q1163" s="101">
        <v>0</v>
      </c>
      <c r="R1163" s="101">
        <v>0</v>
      </c>
      <c r="S1163" s="101">
        <v>0</v>
      </c>
      <c r="T1163" s="101">
        <v>0</v>
      </c>
      <c r="U1163" s="101">
        <v>0</v>
      </c>
      <c r="V1163" s="101">
        <v>0</v>
      </c>
      <c r="W1163" s="239">
        <v>0</v>
      </c>
      <c r="X1163" s="81">
        <v>0</v>
      </c>
      <c r="Y1163" s="28" t="s">
        <v>105</v>
      </c>
      <c r="Z1163" s="81">
        <v>0</v>
      </c>
      <c r="AA1163" s="28" t="s">
        <v>105</v>
      </c>
      <c r="AB1163" s="81">
        <v>0</v>
      </c>
      <c r="AC1163" s="28" t="s">
        <v>105</v>
      </c>
      <c r="AD1163" s="24" t="s">
        <v>105</v>
      </c>
      <c r="AE1163" s="24" t="s">
        <v>105</v>
      </c>
      <c r="AF1163" s="24" t="s">
        <v>105</v>
      </c>
      <c r="AG1163" s="9"/>
      <c r="AH1163" s="78">
        <v>0</v>
      </c>
      <c r="AI1163" s="193">
        <v>0</v>
      </c>
      <c r="AJ1163" s="101">
        <v>0</v>
      </c>
      <c r="AK1163" s="101">
        <v>0</v>
      </c>
      <c r="AL1163" s="101">
        <v>0</v>
      </c>
      <c r="AM1163" s="101">
        <v>0</v>
      </c>
      <c r="AN1163" s="101">
        <v>0</v>
      </c>
      <c r="AO1163" s="101">
        <v>0</v>
      </c>
      <c r="AP1163" s="101">
        <v>0</v>
      </c>
      <c r="AQ1163" s="101">
        <v>0</v>
      </c>
      <c r="AR1163" s="101">
        <v>0</v>
      </c>
      <c r="AS1163" s="101">
        <v>0</v>
      </c>
      <c r="AT1163" s="101">
        <v>0</v>
      </c>
      <c r="AU1163" s="101">
        <v>0</v>
      </c>
      <c r="AV1163" s="101">
        <v>0</v>
      </c>
      <c r="AW1163" s="101">
        <v>0</v>
      </c>
      <c r="AX1163" s="101">
        <v>0</v>
      </c>
      <c r="AY1163" s="101">
        <v>0</v>
      </c>
      <c r="AZ1163" s="101">
        <v>0</v>
      </c>
      <c r="BA1163" s="101">
        <v>0</v>
      </c>
      <c r="BB1163" s="239">
        <v>0</v>
      </c>
      <c r="BC1163" s="81">
        <v>0</v>
      </c>
      <c r="BD1163" s="28" t="s">
        <v>105</v>
      </c>
      <c r="BE1163" s="81">
        <v>0</v>
      </c>
      <c r="BF1163" s="28" t="s">
        <v>105</v>
      </c>
      <c r="BG1163" s="81">
        <v>0</v>
      </c>
      <c r="BH1163" s="28" t="s">
        <v>105</v>
      </c>
      <c r="BI1163" s="24" t="s">
        <v>105</v>
      </c>
      <c r="BJ1163" s="24" t="s">
        <v>105</v>
      </c>
      <c r="BK1163" s="24" t="s">
        <v>105</v>
      </c>
      <c r="BL1163" s="9"/>
      <c r="BM1163" s="78">
        <v>0</v>
      </c>
      <c r="BN1163" s="182">
        <v>0</v>
      </c>
      <c r="BO1163" s="8">
        <v>0</v>
      </c>
      <c r="BP1163" s="8">
        <v>0</v>
      </c>
      <c r="BQ1163" s="8">
        <v>0</v>
      </c>
      <c r="BR1163" s="8">
        <v>0</v>
      </c>
      <c r="BS1163" s="8">
        <v>0</v>
      </c>
      <c r="BT1163" s="8">
        <v>0</v>
      </c>
      <c r="BU1163" s="8">
        <v>0</v>
      </c>
      <c r="BV1163" s="8">
        <v>0</v>
      </c>
      <c r="BW1163" s="8">
        <v>0</v>
      </c>
      <c r="BX1163" s="8">
        <v>0</v>
      </c>
      <c r="BY1163" s="8">
        <v>0</v>
      </c>
      <c r="BZ1163" s="8">
        <v>0</v>
      </c>
      <c r="CA1163" s="8">
        <v>0</v>
      </c>
      <c r="CB1163" s="8">
        <v>0</v>
      </c>
      <c r="CC1163" s="8">
        <v>0</v>
      </c>
      <c r="CD1163" s="8">
        <v>0</v>
      </c>
      <c r="CE1163" s="8">
        <v>0</v>
      </c>
      <c r="CF1163" s="8">
        <v>0</v>
      </c>
      <c r="CG1163" s="145">
        <v>0</v>
      </c>
      <c r="CH1163" s="81">
        <v>0</v>
      </c>
      <c r="CI1163" s="28" t="s">
        <v>105</v>
      </c>
      <c r="CJ1163" s="81">
        <v>0</v>
      </c>
      <c r="CK1163" s="28" t="s">
        <v>105</v>
      </c>
      <c r="CL1163" s="81">
        <v>0</v>
      </c>
      <c r="CM1163" s="28" t="s">
        <v>105</v>
      </c>
      <c r="CN1163" s="24" t="s">
        <v>105</v>
      </c>
      <c r="CO1163" s="24" t="s">
        <v>105</v>
      </c>
      <c r="CP1163" s="24" t="s">
        <v>105</v>
      </c>
      <c r="CQ1163" s="9"/>
    </row>
    <row r="1164" spans="1:95" x14ac:dyDescent="0.35">
      <c r="A1164" s="172">
        <v>4</v>
      </c>
      <c r="B1164" s="229">
        <v>0.20833299999999999</v>
      </c>
      <c r="C1164" s="78">
        <v>0</v>
      </c>
      <c r="D1164" s="193">
        <v>0</v>
      </c>
      <c r="E1164" s="101">
        <v>0</v>
      </c>
      <c r="F1164" s="101">
        <v>0</v>
      </c>
      <c r="G1164" s="101">
        <v>0</v>
      </c>
      <c r="H1164" s="101">
        <v>0</v>
      </c>
      <c r="I1164" s="101">
        <v>0</v>
      </c>
      <c r="J1164" s="101">
        <v>0</v>
      </c>
      <c r="K1164" s="101">
        <v>0</v>
      </c>
      <c r="L1164" s="101">
        <v>0</v>
      </c>
      <c r="M1164" s="101">
        <v>0</v>
      </c>
      <c r="N1164" s="101">
        <v>0</v>
      </c>
      <c r="O1164" s="101">
        <v>0</v>
      </c>
      <c r="P1164" s="101">
        <v>0</v>
      </c>
      <c r="Q1164" s="101">
        <v>0</v>
      </c>
      <c r="R1164" s="101">
        <v>0</v>
      </c>
      <c r="S1164" s="101">
        <v>0</v>
      </c>
      <c r="T1164" s="101">
        <v>0</v>
      </c>
      <c r="U1164" s="101">
        <v>0</v>
      </c>
      <c r="V1164" s="101">
        <v>0</v>
      </c>
      <c r="W1164" s="239">
        <v>0</v>
      </c>
      <c r="X1164" s="81">
        <v>0</v>
      </c>
      <c r="Y1164" s="28" t="s">
        <v>105</v>
      </c>
      <c r="Z1164" s="81">
        <v>0</v>
      </c>
      <c r="AA1164" s="28" t="s">
        <v>105</v>
      </c>
      <c r="AB1164" s="81">
        <v>0</v>
      </c>
      <c r="AC1164" s="28" t="s">
        <v>105</v>
      </c>
      <c r="AD1164" s="24" t="s">
        <v>105</v>
      </c>
      <c r="AE1164" s="24" t="s">
        <v>105</v>
      </c>
      <c r="AF1164" s="24" t="s">
        <v>105</v>
      </c>
      <c r="AG1164" s="9"/>
      <c r="AH1164" s="78">
        <v>1</v>
      </c>
      <c r="AI1164" s="193">
        <v>0</v>
      </c>
      <c r="AJ1164" s="101">
        <v>0</v>
      </c>
      <c r="AK1164" s="101">
        <v>1</v>
      </c>
      <c r="AL1164" s="101">
        <v>0</v>
      </c>
      <c r="AM1164" s="101">
        <v>0</v>
      </c>
      <c r="AN1164" s="101">
        <v>0</v>
      </c>
      <c r="AO1164" s="101">
        <v>0</v>
      </c>
      <c r="AP1164" s="101">
        <v>0</v>
      </c>
      <c r="AQ1164" s="101">
        <v>0</v>
      </c>
      <c r="AR1164" s="101">
        <v>0</v>
      </c>
      <c r="AS1164" s="101">
        <v>0</v>
      </c>
      <c r="AT1164" s="101">
        <v>0</v>
      </c>
      <c r="AU1164" s="101">
        <v>0</v>
      </c>
      <c r="AV1164" s="101">
        <v>0</v>
      </c>
      <c r="AW1164" s="101">
        <v>0</v>
      </c>
      <c r="AX1164" s="101">
        <v>0</v>
      </c>
      <c r="AY1164" s="101">
        <v>0</v>
      </c>
      <c r="AZ1164" s="101">
        <v>0</v>
      </c>
      <c r="BA1164" s="101">
        <v>0</v>
      </c>
      <c r="BB1164" s="239">
        <v>0</v>
      </c>
      <c r="BC1164" s="81">
        <v>0</v>
      </c>
      <c r="BD1164" s="28">
        <v>0</v>
      </c>
      <c r="BE1164" s="81">
        <v>0</v>
      </c>
      <c r="BF1164" s="28">
        <v>0</v>
      </c>
      <c r="BG1164" s="81">
        <v>0</v>
      </c>
      <c r="BH1164" s="28">
        <v>0</v>
      </c>
      <c r="BI1164" s="24">
        <v>15.76</v>
      </c>
      <c r="BJ1164" s="24" t="s">
        <v>105</v>
      </c>
      <c r="BK1164" s="24" t="s">
        <v>105</v>
      </c>
      <c r="BL1164" s="9"/>
      <c r="BM1164" s="78">
        <v>1</v>
      </c>
      <c r="BN1164" s="182">
        <v>0</v>
      </c>
      <c r="BO1164" s="8">
        <v>0</v>
      </c>
      <c r="BP1164" s="8">
        <v>1</v>
      </c>
      <c r="BQ1164" s="8">
        <v>0</v>
      </c>
      <c r="BR1164" s="8">
        <v>0</v>
      </c>
      <c r="BS1164" s="8">
        <v>0</v>
      </c>
      <c r="BT1164" s="8">
        <v>0</v>
      </c>
      <c r="BU1164" s="8">
        <v>0</v>
      </c>
      <c r="BV1164" s="8">
        <v>0</v>
      </c>
      <c r="BW1164" s="8">
        <v>0</v>
      </c>
      <c r="BX1164" s="8">
        <v>0</v>
      </c>
      <c r="BY1164" s="8">
        <v>0</v>
      </c>
      <c r="BZ1164" s="8">
        <v>0</v>
      </c>
      <c r="CA1164" s="8">
        <v>0</v>
      </c>
      <c r="CB1164" s="8">
        <v>0</v>
      </c>
      <c r="CC1164" s="8">
        <v>0</v>
      </c>
      <c r="CD1164" s="8">
        <v>0</v>
      </c>
      <c r="CE1164" s="8">
        <v>0</v>
      </c>
      <c r="CF1164" s="8">
        <v>0</v>
      </c>
      <c r="CG1164" s="145">
        <v>0</v>
      </c>
      <c r="CH1164" s="81">
        <v>0</v>
      </c>
      <c r="CI1164" s="28">
        <v>0</v>
      </c>
      <c r="CJ1164" s="81">
        <v>0</v>
      </c>
      <c r="CK1164" s="28">
        <v>0</v>
      </c>
      <c r="CL1164" s="81">
        <v>0</v>
      </c>
      <c r="CM1164" s="28">
        <v>0</v>
      </c>
      <c r="CN1164" s="24">
        <v>15.76</v>
      </c>
      <c r="CO1164" s="24" t="s">
        <v>105</v>
      </c>
      <c r="CP1164" s="24" t="s">
        <v>105</v>
      </c>
      <c r="CQ1164" s="9"/>
    </row>
    <row r="1165" spans="1:95" x14ac:dyDescent="0.35">
      <c r="A1165" s="172">
        <v>4</v>
      </c>
      <c r="B1165" s="229">
        <v>0.25</v>
      </c>
      <c r="C1165" s="78">
        <v>5</v>
      </c>
      <c r="D1165" s="193">
        <v>0</v>
      </c>
      <c r="E1165" s="101">
        <v>3</v>
      </c>
      <c r="F1165" s="101">
        <v>2</v>
      </c>
      <c r="G1165" s="101">
        <v>0</v>
      </c>
      <c r="H1165" s="101">
        <v>0</v>
      </c>
      <c r="I1165" s="101">
        <v>0</v>
      </c>
      <c r="J1165" s="101">
        <v>0</v>
      </c>
      <c r="K1165" s="101">
        <v>0</v>
      </c>
      <c r="L1165" s="101">
        <v>0</v>
      </c>
      <c r="M1165" s="101">
        <v>0</v>
      </c>
      <c r="N1165" s="101">
        <v>0</v>
      </c>
      <c r="O1165" s="101">
        <v>0</v>
      </c>
      <c r="P1165" s="101">
        <v>0</v>
      </c>
      <c r="Q1165" s="101">
        <v>0</v>
      </c>
      <c r="R1165" s="101">
        <v>0</v>
      </c>
      <c r="S1165" s="101">
        <v>0</v>
      </c>
      <c r="T1165" s="101">
        <v>0</v>
      </c>
      <c r="U1165" s="101">
        <v>0</v>
      </c>
      <c r="V1165" s="101">
        <v>0</v>
      </c>
      <c r="W1165" s="239">
        <v>0</v>
      </c>
      <c r="X1165" s="81">
        <v>0</v>
      </c>
      <c r="Y1165" s="28">
        <v>0</v>
      </c>
      <c r="Z1165" s="81">
        <v>0</v>
      </c>
      <c r="AA1165" s="28">
        <v>0</v>
      </c>
      <c r="AB1165" s="81">
        <v>0</v>
      </c>
      <c r="AC1165" s="28">
        <v>0</v>
      </c>
      <c r="AD1165" s="24">
        <v>15.586000000000002</v>
      </c>
      <c r="AE1165" s="24" t="s">
        <v>105</v>
      </c>
      <c r="AF1165" s="24" t="s">
        <v>105</v>
      </c>
      <c r="AG1165" s="9"/>
      <c r="AH1165" s="78">
        <v>3</v>
      </c>
      <c r="AI1165" s="193">
        <v>0</v>
      </c>
      <c r="AJ1165" s="101">
        <v>1</v>
      </c>
      <c r="AK1165" s="101">
        <v>1</v>
      </c>
      <c r="AL1165" s="101">
        <v>1</v>
      </c>
      <c r="AM1165" s="101">
        <v>0</v>
      </c>
      <c r="AN1165" s="101">
        <v>0</v>
      </c>
      <c r="AO1165" s="101">
        <v>0</v>
      </c>
      <c r="AP1165" s="101">
        <v>0</v>
      </c>
      <c r="AQ1165" s="101">
        <v>0</v>
      </c>
      <c r="AR1165" s="101">
        <v>0</v>
      </c>
      <c r="AS1165" s="101">
        <v>0</v>
      </c>
      <c r="AT1165" s="101">
        <v>0</v>
      </c>
      <c r="AU1165" s="101">
        <v>0</v>
      </c>
      <c r="AV1165" s="101">
        <v>0</v>
      </c>
      <c r="AW1165" s="101">
        <v>0</v>
      </c>
      <c r="AX1165" s="101">
        <v>0</v>
      </c>
      <c r="AY1165" s="101">
        <v>0</v>
      </c>
      <c r="AZ1165" s="101">
        <v>0</v>
      </c>
      <c r="BA1165" s="101">
        <v>0</v>
      </c>
      <c r="BB1165" s="239">
        <v>0</v>
      </c>
      <c r="BC1165" s="81">
        <v>0</v>
      </c>
      <c r="BD1165" s="28">
        <v>0</v>
      </c>
      <c r="BE1165" s="81">
        <v>0</v>
      </c>
      <c r="BF1165" s="28">
        <v>0</v>
      </c>
      <c r="BG1165" s="81">
        <v>0</v>
      </c>
      <c r="BH1165" s="28">
        <v>0</v>
      </c>
      <c r="BI1165" s="24">
        <v>18.333333333333336</v>
      </c>
      <c r="BJ1165" s="24" t="s">
        <v>105</v>
      </c>
      <c r="BK1165" s="24" t="s">
        <v>105</v>
      </c>
      <c r="BL1165" s="9"/>
      <c r="BM1165" s="78">
        <v>8</v>
      </c>
      <c r="BN1165" s="182">
        <v>0</v>
      </c>
      <c r="BO1165" s="8">
        <v>4</v>
      </c>
      <c r="BP1165" s="8">
        <v>3</v>
      </c>
      <c r="BQ1165" s="8">
        <v>1</v>
      </c>
      <c r="BR1165" s="8">
        <v>0</v>
      </c>
      <c r="BS1165" s="8">
        <v>0</v>
      </c>
      <c r="BT1165" s="8">
        <v>0</v>
      </c>
      <c r="BU1165" s="8">
        <v>0</v>
      </c>
      <c r="BV1165" s="8">
        <v>0</v>
      </c>
      <c r="BW1165" s="8">
        <v>0</v>
      </c>
      <c r="BX1165" s="8">
        <v>0</v>
      </c>
      <c r="BY1165" s="8">
        <v>0</v>
      </c>
      <c r="BZ1165" s="8">
        <v>0</v>
      </c>
      <c r="CA1165" s="8">
        <v>0</v>
      </c>
      <c r="CB1165" s="8">
        <v>0</v>
      </c>
      <c r="CC1165" s="8">
        <v>0</v>
      </c>
      <c r="CD1165" s="8">
        <v>0</v>
      </c>
      <c r="CE1165" s="8">
        <v>0</v>
      </c>
      <c r="CF1165" s="8">
        <v>0</v>
      </c>
      <c r="CG1165" s="145">
        <v>0</v>
      </c>
      <c r="CH1165" s="81">
        <v>0</v>
      </c>
      <c r="CI1165" s="28">
        <v>0</v>
      </c>
      <c r="CJ1165" s="81">
        <v>0</v>
      </c>
      <c r="CK1165" s="28">
        <v>0</v>
      </c>
      <c r="CL1165" s="81">
        <v>0</v>
      </c>
      <c r="CM1165" s="28">
        <v>0</v>
      </c>
      <c r="CN1165" s="24">
        <v>16.616250000000001</v>
      </c>
      <c r="CO1165" s="24">
        <v>21.902999999999999</v>
      </c>
      <c r="CP1165" s="24" t="s">
        <v>105</v>
      </c>
      <c r="CQ1165" s="9"/>
    </row>
    <row r="1166" spans="1:95" x14ac:dyDescent="0.35">
      <c r="A1166" s="172">
        <v>4</v>
      </c>
      <c r="B1166" s="229">
        <v>0.29166700000000001</v>
      </c>
      <c r="C1166" s="78">
        <v>20</v>
      </c>
      <c r="D1166" s="193">
        <v>0</v>
      </c>
      <c r="E1166" s="101">
        <v>2</v>
      </c>
      <c r="F1166" s="101">
        <v>11</v>
      </c>
      <c r="G1166" s="101">
        <v>2</v>
      </c>
      <c r="H1166" s="101">
        <v>3</v>
      </c>
      <c r="I1166" s="101">
        <v>1</v>
      </c>
      <c r="J1166" s="101">
        <v>1</v>
      </c>
      <c r="K1166" s="101">
        <v>0</v>
      </c>
      <c r="L1166" s="101">
        <v>0</v>
      </c>
      <c r="M1166" s="101">
        <v>0</v>
      </c>
      <c r="N1166" s="101">
        <v>0</v>
      </c>
      <c r="O1166" s="101">
        <v>0</v>
      </c>
      <c r="P1166" s="101">
        <v>0</v>
      </c>
      <c r="Q1166" s="101">
        <v>0</v>
      </c>
      <c r="R1166" s="101">
        <v>0</v>
      </c>
      <c r="S1166" s="101">
        <v>0</v>
      </c>
      <c r="T1166" s="101">
        <v>0</v>
      </c>
      <c r="U1166" s="101">
        <v>0</v>
      </c>
      <c r="V1166" s="101">
        <v>0</v>
      </c>
      <c r="W1166" s="239">
        <v>0</v>
      </c>
      <c r="X1166" s="81">
        <v>2</v>
      </c>
      <c r="Y1166" s="28">
        <v>0.1</v>
      </c>
      <c r="Z1166" s="81">
        <v>1</v>
      </c>
      <c r="AA1166" s="28">
        <v>0.05</v>
      </c>
      <c r="AB1166" s="81">
        <v>0</v>
      </c>
      <c r="AC1166" s="28">
        <v>0</v>
      </c>
      <c r="AD1166" s="24">
        <v>19.977499999999999</v>
      </c>
      <c r="AE1166" s="24">
        <v>25.993500000000001</v>
      </c>
      <c r="AF1166" s="24">
        <v>35.586999999999996</v>
      </c>
      <c r="AG1166" s="9"/>
      <c r="AH1166" s="78">
        <v>20</v>
      </c>
      <c r="AI1166" s="193">
        <v>0</v>
      </c>
      <c r="AJ1166" s="101">
        <v>3</v>
      </c>
      <c r="AK1166" s="101">
        <v>1</v>
      </c>
      <c r="AL1166" s="101">
        <v>4</v>
      </c>
      <c r="AM1166" s="101">
        <v>7</v>
      </c>
      <c r="AN1166" s="101">
        <v>5</v>
      </c>
      <c r="AO1166" s="101">
        <v>0</v>
      </c>
      <c r="AP1166" s="101">
        <v>0</v>
      </c>
      <c r="AQ1166" s="101">
        <v>0</v>
      </c>
      <c r="AR1166" s="101">
        <v>0</v>
      </c>
      <c r="AS1166" s="101">
        <v>0</v>
      </c>
      <c r="AT1166" s="101">
        <v>0</v>
      </c>
      <c r="AU1166" s="101">
        <v>0</v>
      </c>
      <c r="AV1166" s="101">
        <v>0</v>
      </c>
      <c r="AW1166" s="101">
        <v>0</v>
      </c>
      <c r="AX1166" s="101">
        <v>0</v>
      </c>
      <c r="AY1166" s="101">
        <v>0</v>
      </c>
      <c r="AZ1166" s="101">
        <v>0</v>
      </c>
      <c r="BA1166" s="101">
        <v>0</v>
      </c>
      <c r="BB1166" s="239">
        <v>0</v>
      </c>
      <c r="BC1166" s="81">
        <v>4</v>
      </c>
      <c r="BD1166" s="28">
        <v>0.2</v>
      </c>
      <c r="BE1166" s="81">
        <v>0</v>
      </c>
      <c r="BF1166" s="28">
        <v>0</v>
      </c>
      <c r="BG1166" s="81">
        <v>0</v>
      </c>
      <c r="BH1166" s="28">
        <v>0</v>
      </c>
      <c r="BI1166" s="24">
        <v>24.818500000000004</v>
      </c>
      <c r="BJ1166" s="24">
        <v>32.446499999999993</v>
      </c>
      <c r="BK1166" s="24">
        <v>34.396499999999996</v>
      </c>
      <c r="BL1166" s="9"/>
      <c r="BM1166" s="78">
        <v>40</v>
      </c>
      <c r="BN1166" s="182">
        <v>0</v>
      </c>
      <c r="BO1166" s="8">
        <v>5</v>
      </c>
      <c r="BP1166" s="8">
        <v>12</v>
      </c>
      <c r="BQ1166" s="8">
        <v>6</v>
      </c>
      <c r="BR1166" s="8">
        <v>10</v>
      </c>
      <c r="BS1166" s="8">
        <v>6</v>
      </c>
      <c r="BT1166" s="8">
        <v>1</v>
      </c>
      <c r="BU1166" s="8">
        <v>0</v>
      </c>
      <c r="BV1166" s="8">
        <v>0</v>
      </c>
      <c r="BW1166" s="8">
        <v>0</v>
      </c>
      <c r="BX1166" s="8">
        <v>0</v>
      </c>
      <c r="BY1166" s="8">
        <v>0</v>
      </c>
      <c r="BZ1166" s="8">
        <v>0</v>
      </c>
      <c r="CA1166" s="8">
        <v>0</v>
      </c>
      <c r="CB1166" s="8">
        <v>0</v>
      </c>
      <c r="CC1166" s="8">
        <v>0</v>
      </c>
      <c r="CD1166" s="8">
        <v>0</v>
      </c>
      <c r="CE1166" s="8">
        <v>0</v>
      </c>
      <c r="CF1166" s="8">
        <v>0</v>
      </c>
      <c r="CG1166" s="145">
        <v>0</v>
      </c>
      <c r="CH1166" s="81">
        <v>6</v>
      </c>
      <c r="CI1166" s="28">
        <v>0.15</v>
      </c>
      <c r="CJ1166" s="81">
        <v>1</v>
      </c>
      <c r="CK1166" s="28">
        <v>2.5000000000000001E-2</v>
      </c>
      <c r="CL1166" s="81">
        <v>0</v>
      </c>
      <c r="CM1166" s="28">
        <v>0</v>
      </c>
      <c r="CN1166" s="24">
        <v>22.398</v>
      </c>
      <c r="CO1166" s="24">
        <v>30.2805</v>
      </c>
      <c r="CP1166" s="24">
        <v>34.399499999999996</v>
      </c>
      <c r="CQ1166" s="9"/>
    </row>
    <row r="1167" spans="1:95" x14ac:dyDescent="0.35">
      <c r="A1167" s="172">
        <v>4</v>
      </c>
      <c r="B1167" s="229">
        <v>0.33333299999999999</v>
      </c>
      <c r="C1167" s="78">
        <v>39</v>
      </c>
      <c r="D1167" s="193">
        <v>0</v>
      </c>
      <c r="E1167" s="101">
        <v>0</v>
      </c>
      <c r="F1167" s="101">
        <v>16</v>
      </c>
      <c r="G1167" s="101">
        <v>1</v>
      </c>
      <c r="H1167" s="101">
        <v>11</v>
      </c>
      <c r="I1167" s="101">
        <v>9</v>
      </c>
      <c r="J1167" s="101">
        <v>2</v>
      </c>
      <c r="K1167" s="101">
        <v>0</v>
      </c>
      <c r="L1167" s="101">
        <v>0</v>
      </c>
      <c r="M1167" s="101">
        <v>0</v>
      </c>
      <c r="N1167" s="101">
        <v>0</v>
      </c>
      <c r="O1167" s="101">
        <v>0</v>
      </c>
      <c r="P1167" s="101">
        <v>0</v>
      </c>
      <c r="Q1167" s="101">
        <v>0</v>
      </c>
      <c r="R1167" s="101">
        <v>0</v>
      </c>
      <c r="S1167" s="101">
        <v>0</v>
      </c>
      <c r="T1167" s="101">
        <v>0</v>
      </c>
      <c r="U1167" s="101">
        <v>0</v>
      </c>
      <c r="V1167" s="101">
        <v>0</v>
      </c>
      <c r="W1167" s="239">
        <v>0</v>
      </c>
      <c r="X1167" s="81">
        <v>11</v>
      </c>
      <c r="Y1167" s="28">
        <v>0.28205128205128205</v>
      </c>
      <c r="Z1167" s="81">
        <v>1</v>
      </c>
      <c r="AA1167" s="28">
        <v>2.564102564102564E-2</v>
      </c>
      <c r="AB1167" s="81">
        <v>0</v>
      </c>
      <c r="AC1167" s="28">
        <v>0</v>
      </c>
      <c r="AD1167" s="24">
        <v>25.023846153846158</v>
      </c>
      <c r="AE1167" s="24">
        <v>33.090000000000003</v>
      </c>
      <c r="AF1167" s="24">
        <v>35</v>
      </c>
      <c r="AG1167" s="9"/>
      <c r="AH1167" s="78">
        <v>39</v>
      </c>
      <c r="AI1167" s="193">
        <v>4</v>
      </c>
      <c r="AJ1167" s="101">
        <v>5</v>
      </c>
      <c r="AK1167" s="101">
        <v>2</v>
      </c>
      <c r="AL1167" s="101">
        <v>6</v>
      </c>
      <c r="AM1167" s="101">
        <v>11</v>
      </c>
      <c r="AN1167" s="101">
        <v>9</v>
      </c>
      <c r="AO1167" s="101">
        <v>1</v>
      </c>
      <c r="AP1167" s="101">
        <v>1</v>
      </c>
      <c r="AQ1167" s="101">
        <v>0</v>
      </c>
      <c r="AR1167" s="101">
        <v>0</v>
      </c>
      <c r="AS1167" s="101">
        <v>0</v>
      </c>
      <c r="AT1167" s="101">
        <v>0</v>
      </c>
      <c r="AU1167" s="101">
        <v>0</v>
      </c>
      <c r="AV1167" s="101">
        <v>0</v>
      </c>
      <c r="AW1167" s="101">
        <v>0</v>
      </c>
      <c r="AX1167" s="101">
        <v>0</v>
      </c>
      <c r="AY1167" s="101">
        <v>0</v>
      </c>
      <c r="AZ1167" s="101">
        <v>0</v>
      </c>
      <c r="BA1167" s="101">
        <v>0</v>
      </c>
      <c r="BB1167" s="239">
        <v>0</v>
      </c>
      <c r="BC1167" s="81">
        <v>11</v>
      </c>
      <c r="BD1167" s="28">
        <v>0.28205128205128205</v>
      </c>
      <c r="BE1167" s="81">
        <v>2</v>
      </c>
      <c r="BF1167" s="28">
        <v>5.128205128205128E-2</v>
      </c>
      <c r="BG1167" s="81">
        <v>0</v>
      </c>
      <c r="BH1167" s="28">
        <v>0</v>
      </c>
      <c r="BI1167" s="24">
        <v>23.874615384615382</v>
      </c>
      <c r="BJ1167" s="24">
        <v>33.6</v>
      </c>
      <c r="BK1167" s="24">
        <v>35.43</v>
      </c>
      <c r="BL1167" s="9"/>
      <c r="BM1167" s="78">
        <v>78</v>
      </c>
      <c r="BN1167" s="182">
        <v>4</v>
      </c>
      <c r="BO1167" s="8">
        <v>5</v>
      </c>
      <c r="BP1167" s="8">
        <v>18</v>
      </c>
      <c r="BQ1167" s="8">
        <v>7</v>
      </c>
      <c r="BR1167" s="8">
        <v>22</v>
      </c>
      <c r="BS1167" s="8">
        <v>18</v>
      </c>
      <c r="BT1167" s="8">
        <v>3</v>
      </c>
      <c r="BU1167" s="8">
        <v>1</v>
      </c>
      <c r="BV1167" s="8">
        <v>0</v>
      </c>
      <c r="BW1167" s="8">
        <v>0</v>
      </c>
      <c r="BX1167" s="8">
        <v>0</v>
      </c>
      <c r="BY1167" s="8">
        <v>0</v>
      </c>
      <c r="BZ1167" s="8">
        <v>0</v>
      </c>
      <c r="CA1167" s="8">
        <v>0</v>
      </c>
      <c r="CB1167" s="8">
        <v>0</v>
      </c>
      <c r="CC1167" s="8">
        <v>0</v>
      </c>
      <c r="CD1167" s="8">
        <v>0</v>
      </c>
      <c r="CE1167" s="8">
        <v>0</v>
      </c>
      <c r="CF1167" s="8">
        <v>0</v>
      </c>
      <c r="CG1167" s="145">
        <v>0</v>
      </c>
      <c r="CH1167" s="81">
        <v>22</v>
      </c>
      <c r="CI1167" s="28">
        <v>0.28205128205128205</v>
      </c>
      <c r="CJ1167" s="81">
        <v>3</v>
      </c>
      <c r="CK1167" s="28">
        <v>3.8461538461538464E-2</v>
      </c>
      <c r="CL1167" s="81">
        <v>0</v>
      </c>
      <c r="CM1167" s="28">
        <v>0</v>
      </c>
      <c r="CN1167" s="24">
        <v>24.449230769230773</v>
      </c>
      <c r="CO1167" s="24">
        <v>33.154499999999999</v>
      </c>
      <c r="CP1167" s="24">
        <v>35.021499999999996</v>
      </c>
      <c r="CQ1167" s="9"/>
    </row>
    <row r="1168" spans="1:95" x14ac:dyDescent="0.35">
      <c r="A1168" s="172">
        <v>4</v>
      </c>
      <c r="B1168" s="229">
        <v>0.375</v>
      </c>
      <c r="C1168" s="78">
        <v>26</v>
      </c>
      <c r="D1168" s="193">
        <v>2</v>
      </c>
      <c r="E1168" s="101">
        <v>1</v>
      </c>
      <c r="F1168" s="101">
        <v>8</v>
      </c>
      <c r="G1168" s="101">
        <v>8</v>
      </c>
      <c r="H1168" s="101">
        <v>4</v>
      </c>
      <c r="I1168" s="101">
        <v>0</v>
      </c>
      <c r="J1168" s="101">
        <v>2</v>
      </c>
      <c r="K1168" s="101">
        <v>1</v>
      </c>
      <c r="L1168" s="101">
        <v>0</v>
      </c>
      <c r="M1168" s="101">
        <v>0</v>
      </c>
      <c r="N1168" s="101">
        <v>0</v>
      </c>
      <c r="O1168" s="101">
        <v>0</v>
      </c>
      <c r="P1168" s="101">
        <v>0</v>
      </c>
      <c r="Q1168" s="101">
        <v>0</v>
      </c>
      <c r="R1168" s="101">
        <v>0</v>
      </c>
      <c r="S1168" s="101">
        <v>0</v>
      </c>
      <c r="T1168" s="101">
        <v>0</v>
      </c>
      <c r="U1168" s="101">
        <v>0</v>
      </c>
      <c r="V1168" s="101">
        <v>0</v>
      </c>
      <c r="W1168" s="239">
        <v>0</v>
      </c>
      <c r="X1168" s="81">
        <v>3</v>
      </c>
      <c r="Y1168" s="28">
        <v>0.11538461538461539</v>
      </c>
      <c r="Z1168" s="81">
        <v>3</v>
      </c>
      <c r="AA1168" s="28">
        <v>0.11538461538461539</v>
      </c>
      <c r="AB1168" s="81">
        <v>0</v>
      </c>
      <c r="AC1168" s="28">
        <v>0</v>
      </c>
      <c r="AD1168" s="24">
        <v>22.147307692307688</v>
      </c>
      <c r="AE1168" s="24">
        <v>27.266500000000001</v>
      </c>
      <c r="AF1168" s="24">
        <v>41.265999999999991</v>
      </c>
      <c r="AG1168" s="9"/>
      <c r="AH1168" s="78">
        <v>27</v>
      </c>
      <c r="AI1168" s="193">
        <v>4</v>
      </c>
      <c r="AJ1168" s="101">
        <v>8</v>
      </c>
      <c r="AK1168" s="101">
        <v>3</v>
      </c>
      <c r="AL1168" s="101">
        <v>4</v>
      </c>
      <c r="AM1168" s="101">
        <v>5</v>
      </c>
      <c r="AN1168" s="101">
        <v>2</v>
      </c>
      <c r="AO1168" s="101">
        <v>1</v>
      </c>
      <c r="AP1168" s="101">
        <v>0</v>
      </c>
      <c r="AQ1168" s="101">
        <v>0</v>
      </c>
      <c r="AR1168" s="101">
        <v>0</v>
      </c>
      <c r="AS1168" s="101">
        <v>0</v>
      </c>
      <c r="AT1168" s="101">
        <v>0</v>
      </c>
      <c r="AU1168" s="101">
        <v>0</v>
      </c>
      <c r="AV1168" s="101">
        <v>0</v>
      </c>
      <c r="AW1168" s="101">
        <v>0</v>
      </c>
      <c r="AX1168" s="101">
        <v>0</v>
      </c>
      <c r="AY1168" s="101">
        <v>0</v>
      </c>
      <c r="AZ1168" s="101">
        <v>0</v>
      </c>
      <c r="BA1168" s="101">
        <v>0</v>
      </c>
      <c r="BB1168" s="239">
        <v>0</v>
      </c>
      <c r="BC1168" s="81">
        <v>3</v>
      </c>
      <c r="BD1168" s="28">
        <v>0.1111111111111111</v>
      </c>
      <c r="BE1168" s="81">
        <v>1</v>
      </c>
      <c r="BF1168" s="28">
        <v>3.7037037037037035E-2</v>
      </c>
      <c r="BG1168" s="81">
        <v>0</v>
      </c>
      <c r="BH1168" s="28">
        <v>0</v>
      </c>
      <c r="BI1168" s="24">
        <v>19.242962962962959</v>
      </c>
      <c r="BJ1168" s="24">
        <v>29.472000000000001</v>
      </c>
      <c r="BK1168" s="24">
        <v>36.309999999999995</v>
      </c>
      <c r="BL1168" s="9"/>
      <c r="BM1168" s="78">
        <v>53</v>
      </c>
      <c r="BN1168" s="182">
        <v>6</v>
      </c>
      <c r="BO1168" s="8">
        <v>9</v>
      </c>
      <c r="BP1168" s="8">
        <v>11</v>
      </c>
      <c r="BQ1168" s="8">
        <v>12</v>
      </c>
      <c r="BR1168" s="8">
        <v>9</v>
      </c>
      <c r="BS1168" s="8">
        <v>2</v>
      </c>
      <c r="BT1168" s="8">
        <v>3</v>
      </c>
      <c r="BU1168" s="8">
        <v>1</v>
      </c>
      <c r="BV1168" s="8">
        <v>0</v>
      </c>
      <c r="BW1168" s="8">
        <v>0</v>
      </c>
      <c r="BX1168" s="8">
        <v>0</v>
      </c>
      <c r="BY1168" s="8">
        <v>0</v>
      </c>
      <c r="BZ1168" s="8">
        <v>0</v>
      </c>
      <c r="CA1168" s="8">
        <v>0</v>
      </c>
      <c r="CB1168" s="8">
        <v>0</v>
      </c>
      <c r="CC1168" s="8">
        <v>0</v>
      </c>
      <c r="CD1168" s="8">
        <v>0</v>
      </c>
      <c r="CE1168" s="8">
        <v>0</v>
      </c>
      <c r="CF1168" s="8">
        <v>0</v>
      </c>
      <c r="CG1168" s="145">
        <v>0</v>
      </c>
      <c r="CH1168" s="81">
        <v>6</v>
      </c>
      <c r="CI1168" s="28">
        <v>0.11320754716981132</v>
      </c>
      <c r="CJ1168" s="81">
        <v>4</v>
      </c>
      <c r="CK1168" s="28">
        <v>7.5471698113207544E-2</v>
      </c>
      <c r="CL1168" s="81">
        <v>0</v>
      </c>
      <c r="CM1168" s="28">
        <v>0</v>
      </c>
      <c r="CN1168" s="24">
        <v>20.667735849056605</v>
      </c>
      <c r="CO1168" s="24">
        <v>28.106999999999999</v>
      </c>
      <c r="CP1168" s="24">
        <v>37.234999999999999</v>
      </c>
      <c r="CQ1168" s="9"/>
    </row>
    <row r="1169" spans="1:95" x14ac:dyDescent="0.35">
      <c r="A1169" s="172">
        <v>4</v>
      </c>
      <c r="B1169" s="229">
        <v>0.41666700000000001</v>
      </c>
      <c r="C1169" s="78">
        <v>31</v>
      </c>
      <c r="D1169" s="193">
        <v>0</v>
      </c>
      <c r="E1169" s="101">
        <v>1</v>
      </c>
      <c r="F1169" s="101">
        <v>7</v>
      </c>
      <c r="G1169" s="101">
        <v>6</v>
      </c>
      <c r="H1169" s="101">
        <v>8</v>
      </c>
      <c r="I1169" s="101">
        <v>8</v>
      </c>
      <c r="J1169" s="101">
        <v>1</v>
      </c>
      <c r="K1169" s="101">
        <v>0</v>
      </c>
      <c r="L1169" s="101">
        <v>0</v>
      </c>
      <c r="M1169" s="101">
        <v>0</v>
      </c>
      <c r="N1169" s="101">
        <v>0</v>
      </c>
      <c r="O1169" s="101">
        <v>0</v>
      </c>
      <c r="P1169" s="101">
        <v>0</v>
      </c>
      <c r="Q1169" s="101">
        <v>0</v>
      </c>
      <c r="R1169" s="101">
        <v>0</v>
      </c>
      <c r="S1169" s="101">
        <v>0</v>
      </c>
      <c r="T1169" s="101">
        <v>0</v>
      </c>
      <c r="U1169" s="101">
        <v>0</v>
      </c>
      <c r="V1169" s="101">
        <v>0</v>
      </c>
      <c r="W1169" s="239">
        <v>0</v>
      </c>
      <c r="X1169" s="81">
        <v>9</v>
      </c>
      <c r="Y1169" s="28">
        <v>0.29032258064516131</v>
      </c>
      <c r="Z1169" s="81">
        <v>1</v>
      </c>
      <c r="AA1169" s="28">
        <v>3.2258064516129031E-2</v>
      </c>
      <c r="AB1169" s="81">
        <v>0</v>
      </c>
      <c r="AC1169" s="28">
        <v>0</v>
      </c>
      <c r="AD1169" s="24">
        <v>25.208064516129038</v>
      </c>
      <c r="AE1169" s="24">
        <v>30.986000000000001</v>
      </c>
      <c r="AF1169" s="24">
        <v>34.73599999999999</v>
      </c>
      <c r="AG1169" s="9"/>
      <c r="AH1169" s="78">
        <v>23</v>
      </c>
      <c r="AI1169" s="193">
        <v>0</v>
      </c>
      <c r="AJ1169" s="101">
        <v>7</v>
      </c>
      <c r="AK1169" s="101">
        <v>4</v>
      </c>
      <c r="AL1169" s="101">
        <v>3</v>
      </c>
      <c r="AM1169" s="101">
        <v>5</v>
      </c>
      <c r="AN1169" s="101">
        <v>4</v>
      </c>
      <c r="AO1169" s="101">
        <v>0</v>
      </c>
      <c r="AP1169" s="101">
        <v>0</v>
      </c>
      <c r="AQ1169" s="101">
        <v>0</v>
      </c>
      <c r="AR1169" s="101">
        <v>0</v>
      </c>
      <c r="AS1169" s="101">
        <v>0</v>
      </c>
      <c r="AT1169" s="101">
        <v>0</v>
      </c>
      <c r="AU1169" s="101">
        <v>0</v>
      </c>
      <c r="AV1169" s="101">
        <v>0</v>
      </c>
      <c r="AW1169" s="101">
        <v>0</v>
      </c>
      <c r="AX1169" s="101">
        <v>0</v>
      </c>
      <c r="AY1169" s="101">
        <v>0</v>
      </c>
      <c r="AZ1169" s="101">
        <v>0</v>
      </c>
      <c r="BA1169" s="101">
        <v>0</v>
      </c>
      <c r="BB1169" s="239">
        <v>0</v>
      </c>
      <c r="BC1169" s="81">
        <v>4</v>
      </c>
      <c r="BD1169" s="28">
        <v>0.17391304347826086</v>
      </c>
      <c r="BE1169" s="81">
        <v>0</v>
      </c>
      <c r="BF1169" s="28">
        <v>0</v>
      </c>
      <c r="BG1169" s="81">
        <v>0</v>
      </c>
      <c r="BH1169" s="28">
        <v>0</v>
      </c>
      <c r="BI1169" s="24">
        <v>21.31</v>
      </c>
      <c r="BJ1169" s="24">
        <v>31.053999999999998</v>
      </c>
      <c r="BK1169" s="24">
        <v>33.987999999999992</v>
      </c>
      <c r="BL1169" s="9"/>
      <c r="BM1169" s="78">
        <v>54</v>
      </c>
      <c r="BN1169" s="182">
        <v>0</v>
      </c>
      <c r="BO1169" s="8">
        <v>8</v>
      </c>
      <c r="BP1169" s="8">
        <v>11</v>
      </c>
      <c r="BQ1169" s="8">
        <v>9</v>
      </c>
      <c r="BR1169" s="8">
        <v>13</v>
      </c>
      <c r="BS1169" s="8">
        <v>12</v>
      </c>
      <c r="BT1169" s="8">
        <v>1</v>
      </c>
      <c r="BU1169" s="8">
        <v>0</v>
      </c>
      <c r="BV1169" s="8">
        <v>0</v>
      </c>
      <c r="BW1169" s="8">
        <v>0</v>
      </c>
      <c r="BX1169" s="8">
        <v>0</v>
      </c>
      <c r="BY1169" s="8">
        <v>0</v>
      </c>
      <c r="BZ1169" s="8">
        <v>0</v>
      </c>
      <c r="CA1169" s="8">
        <v>0</v>
      </c>
      <c r="CB1169" s="8">
        <v>0</v>
      </c>
      <c r="CC1169" s="8">
        <v>0</v>
      </c>
      <c r="CD1169" s="8">
        <v>0</v>
      </c>
      <c r="CE1169" s="8">
        <v>0</v>
      </c>
      <c r="CF1169" s="8">
        <v>0</v>
      </c>
      <c r="CG1169" s="145">
        <v>0</v>
      </c>
      <c r="CH1169" s="81">
        <v>13</v>
      </c>
      <c r="CI1169" s="28">
        <v>0.24074074074074073</v>
      </c>
      <c r="CJ1169" s="81">
        <v>1</v>
      </c>
      <c r="CK1169" s="28">
        <v>1.8518518518518517E-2</v>
      </c>
      <c r="CL1169" s="81">
        <v>0</v>
      </c>
      <c r="CM1169" s="28">
        <v>0</v>
      </c>
      <c r="CN1169" s="24">
        <v>23.547777777777767</v>
      </c>
      <c r="CO1169" s="24">
        <v>30.83</v>
      </c>
      <c r="CP1169" s="24">
        <v>32.635000000000005</v>
      </c>
      <c r="CQ1169" s="9"/>
    </row>
    <row r="1170" spans="1:95" x14ac:dyDescent="0.35">
      <c r="A1170" s="172">
        <v>4</v>
      </c>
      <c r="B1170" s="229">
        <v>0.45833299999999999</v>
      </c>
      <c r="C1170" s="78">
        <v>21</v>
      </c>
      <c r="D1170" s="193">
        <v>1</v>
      </c>
      <c r="E1170" s="101">
        <v>2</v>
      </c>
      <c r="F1170" s="101">
        <v>6</v>
      </c>
      <c r="G1170" s="101">
        <v>1</v>
      </c>
      <c r="H1170" s="101">
        <v>3</v>
      </c>
      <c r="I1170" s="101">
        <v>4</v>
      </c>
      <c r="J1170" s="101">
        <v>4</v>
      </c>
      <c r="K1170" s="101">
        <v>0</v>
      </c>
      <c r="L1170" s="101">
        <v>0</v>
      </c>
      <c r="M1170" s="101">
        <v>0</v>
      </c>
      <c r="N1170" s="101">
        <v>0</v>
      </c>
      <c r="O1170" s="101">
        <v>0</v>
      </c>
      <c r="P1170" s="101">
        <v>0</v>
      </c>
      <c r="Q1170" s="101">
        <v>0</v>
      </c>
      <c r="R1170" s="101">
        <v>0</v>
      </c>
      <c r="S1170" s="101">
        <v>0</v>
      </c>
      <c r="T1170" s="101">
        <v>0</v>
      </c>
      <c r="U1170" s="101">
        <v>0</v>
      </c>
      <c r="V1170" s="101">
        <v>0</v>
      </c>
      <c r="W1170" s="239">
        <v>0</v>
      </c>
      <c r="X1170" s="81">
        <v>8</v>
      </c>
      <c r="Y1170" s="28">
        <v>0.38095238095238093</v>
      </c>
      <c r="Z1170" s="81">
        <v>4</v>
      </c>
      <c r="AA1170" s="28">
        <v>0.19047619047619047</v>
      </c>
      <c r="AB1170" s="81">
        <v>0</v>
      </c>
      <c r="AC1170" s="28">
        <v>0</v>
      </c>
      <c r="AD1170" s="24">
        <v>24.393809523809523</v>
      </c>
      <c r="AE1170" s="24">
        <v>36.617000000000004</v>
      </c>
      <c r="AF1170" s="24">
        <v>37.461999999999996</v>
      </c>
      <c r="AG1170" s="9"/>
      <c r="AH1170" s="78">
        <v>23</v>
      </c>
      <c r="AI1170" s="193">
        <v>2</v>
      </c>
      <c r="AJ1170" s="101">
        <v>2</v>
      </c>
      <c r="AK1170" s="101">
        <v>1</v>
      </c>
      <c r="AL1170" s="101">
        <v>4</v>
      </c>
      <c r="AM1170" s="101">
        <v>11</v>
      </c>
      <c r="AN1170" s="101">
        <v>2</v>
      </c>
      <c r="AO1170" s="101">
        <v>1</v>
      </c>
      <c r="AP1170" s="101">
        <v>0</v>
      </c>
      <c r="AQ1170" s="101">
        <v>0</v>
      </c>
      <c r="AR1170" s="101">
        <v>0</v>
      </c>
      <c r="AS1170" s="101">
        <v>0</v>
      </c>
      <c r="AT1170" s="101">
        <v>0</v>
      </c>
      <c r="AU1170" s="101">
        <v>0</v>
      </c>
      <c r="AV1170" s="101">
        <v>0</v>
      </c>
      <c r="AW1170" s="101">
        <v>0</v>
      </c>
      <c r="AX1170" s="101">
        <v>0</v>
      </c>
      <c r="AY1170" s="101">
        <v>0</v>
      </c>
      <c r="AZ1170" s="101">
        <v>0</v>
      </c>
      <c r="BA1170" s="101">
        <v>0</v>
      </c>
      <c r="BB1170" s="239">
        <v>0</v>
      </c>
      <c r="BC1170" s="81">
        <v>3</v>
      </c>
      <c r="BD1170" s="28">
        <v>0.13043478260869565</v>
      </c>
      <c r="BE1170" s="81">
        <v>1</v>
      </c>
      <c r="BF1170" s="28">
        <v>4.3478260869565216E-2</v>
      </c>
      <c r="BG1170" s="81">
        <v>0</v>
      </c>
      <c r="BH1170" s="28">
        <v>0</v>
      </c>
      <c r="BI1170" s="24">
        <v>24.619130434782608</v>
      </c>
      <c r="BJ1170" s="24">
        <v>31.241999999999994</v>
      </c>
      <c r="BK1170" s="24">
        <v>37.277999999999992</v>
      </c>
      <c r="BL1170" s="9"/>
      <c r="BM1170" s="78">
        <v>44</v>
      </c>
      <c r="BN1170" s="182">
        <v>3</v>
      </c>
      <c r="BO1170" s="8">
        <v>4</v>
      </c>
      <c r="BP1170" s="8">
        <v>7</v>
      </c>
      <c r="BQ1170" s="8">
        <v>5</v>
      </c>
      <c r="BR1170" s="8">
        <v>14</v>
      </c>
      <c r="BS1170" s="8">
        <v>6</v>
      </c>
      <c r="BT1170" s="8">
        <v>5</v>
      </c>
      <c r="BU1170" s="8">
        <v>0</v>
      </c>
      <c r="BV1170" s="8">
        <v>0</v>
      </c>
      <c r="BW1170" s="8">
        <v>0</v>
      </c>
      <c r="BX1170" s="8">
        <v>0</v>
      </c>
      <c r="BY1170" s="8">
        <v>0</v>
      </c>
      <c r="BZ1170" s="8">
        <v>0</v>
      </c>
      <c r="CA1170" s="8">
        <v>0</v>
      </c>
      <c r="CB1170" s="8">
        <v>0</v>
      </c>
      <c r="CC1170" s="8">
        <v>0</v>
      </c>
      <c r="CD1170" s="8">
        <v>0</v>
      </c>
      <c r="CE1170" s="8">
        <v>0</v>
      </c>
      <c r="CF1170" s="8">
        <v>0</v>
      </c>
      <c r="CG1170" s="145">
        <v>0</v>
      </c>
      <c r="CH1170" s="81">
        <v>11</v>
      </c>
      <c r="CI1170" s="28">
        <v>0.25</v>
      </c>
      <c r="CJ1170" s="81">
        <v>5</v>
      </c>
      <c r="CK1170" s="28">
        <v>0.11363636363636363</v>
      </c>
      <c r="CL1170" s="81">
        <v>0</v>
      </c>
      <c r="CM1170" s="28">
        <v>0</v>
      </c>
      <c r="CN1170" s="24">
        <v>24.511590909090913</v>
      </c>
      <c r="CO1170" s="24">
        <v>34.027500000000003</v>
      </c>
      <c r="CP1170" s="24">
        <v>37.434999999999995</v>
      </c>
      <c r="CQ1170" s="9"/>
    </row>
    <row r="1171" spans="1:95" x14ac:dyDescent="0.35">
      <c r="A1171" s="172">
        <v>4</v>
      </c>
      <c r="B1171" s="229">
        <v>0.5</v>
      </c>
      <c r="C1171" s="78">
        <v>34</v>
      </c>
      <c r="D1171" s="193">
        <v>0</v>
      </c>
      <c r="E1171" s="101">
        <v>6</v>
      </c>
      <c r="F1171" s="101">
        <v>11</v>
      </c>
      <c r="G1171" s="101">
        <v>4</v>
      </c>
      <c r="H1171" s="101">
        <v>5</v>
      </c>
      <c r="I1171" s="101">
        <v>5</v>
      </c>
      <c r="J1171" s="101">
        <v>2</v>
      </c>
      <c r="K1171" s="101">
        <v>1</v>
      </c>
      <c r="L1171" s="101">
        <v>0</v>
      </c>
      <c r="M1171" s="101">
        <v>0</v>
      </c>
      <c r="N1171" s="101">
        <v>0</v>
      </c>
      <c r="O1171" s="101">
        <v>0</v>
      </c>
      <c r="P1171" s="101">
        <v>0</v>
      </c>
      <c r="Q1171" s="101">
        <v>0</v>
      </c>
      <c r="R1171" s="101">
        <v>0</v>
      </c>
      <c r="S1171" s="101">
        <v>0</v>
      </c>
      <c r="T1171" s="101">
        <v>0</v>
      </c>
      <c r="U1171" s="101">
        <v>0</v>
      </c>
      <c r="V1171" s="101">
        <v>0</v>
      </c>
      <c r="W1171" s="239">
        <v>0</v>
      </c>
      <c r="X1171" s="81">
        <v>8</v>
      </c>
      <c r="Y1171" s="28">
        <v>0.23529411764705882</v>
      </c>
      <c r="Z1171" s="81">
        <v>3</v>
      </c>
      <c r="AA1171" s="28">
        <v>8.8235294117647065E-2</v>
      </c>
      <c r="AB1171" s="81">
        <v>0</v>
      </c>
      <c r="AC1171" s="28">
        <v>0</v>
      </c>
      <c r="AD1171" s="24">
        <v>22.976470588235294</v>
      </c>
      <c r="AE1171" s="24">
        <v>32.372500000000002</v>
      </c>
      <c r="AF1171" s="24">
        <v>38.082499999999996</v>
      </c>
      <c r="AG1171" s="9"/>
      <c r="AH1171" s="78">
        <v>42</v>
      </c>
      <c r="AI1171" s="193">
        <v>2</v>
      </c>
      <c r="AJ1171" s="101">
        <v>18</v>
      </c>
      <c r="AK1171" s="101">
        <v>3</v>
      </c>
      <c r="AL1171" s="101">
        <v>7</v>
      </c>
      <c r="AM1171" s="101">
        <v>9</v>
      </c>
      <c r="AN1171" s="101">
        <v>3</v>
      </c>
      <c r="AO1171" s="101">
        <v>0</v>
      </c>
      <c r="AP1171" s="101">
        <v>0</v>
      </c>
      <c r="AQ1171" s="101">
        <v>0</v>
      </c>
      <c r="AR1171" s="101">
        <v>0</v>
      </c>
      <c r="AS1171" s="101">
        <v>0</v>
      </c>
      <c r="AT1171" s="101">
        <v>0</v>
      </c>
      <c r="AU1171" s="101">
        <v>0</v>
      </c>
      <c r="AV1171" s="101">
        <v>0</v>
      </c>
      <c r="AW1171" s="101">
        <v>0</v>
      </c>
      <c r="AX1171" s="101">
        <v>0</v>
      </c>
      <c r="AY1171" s="101">
        <v>0</v>
      </c>
      <c r="AZ1171" s="101">
        <v>0</v>
      </c>
      <c r="BA1171" s="101">
        <v>0</v>
      </c>
      <c r="BB1171" s="239">
        <v>0</v>
      </c>
      <c r="BC1171" s="81">
        <v>3</v>
      </c>
      <c r="BD1171" s="28">
        <v>7.1428571428571425E-2</v>
      </c>
      <c r="BE1171" s="81">
        <v>0</v>
      </c>
      <c r="BF1171" s="28">
        <v>0</v>
      </c>
      <c r="BG1171" s="81">
        <v>0</v>
      </c>
      <c r="BH1171" s="28">
        <v>0</v>
      </c>
      <c r="BI1171" s="24">
        <v>18.993333333333332</v>
      </c>
      <c r="BJ1171" s="24">
        <v>28.0855</v>
      </c>
      <c r="BK1171" s="24">
        <v>31.071999999999999</v>
      </c>
      <c r="BL1171" s="9"/>
      <c r="BM1171" s="78">
        <v>76</v>
      </c>
      <c r="BN1171" s="182">
        <v>2</v>
      </c>
      <c r="BO1171" s="8">
        <v>24</v>
      </c>
      <c r="BP1171" s="8">
        <v>14</v>
      </c>
      <c r="BQ1171" s="8">
        <v>11</v>
      </c>
      <c r="BR1171" s="8">
        <v>14</v>
      </c>
      <c r="BS1171" s="8">
        <v>8</v>
      </c>
      <c r="BT1171" s="8">
        <v>2</v>
      </c>
      <c r="BU1171" s="8">
        <v>1</v>
      </c>
      <c r="BV1171" s="8">
        <v>0</v>
      </c>
      <c r="BW1171" s="8">
        <v>0</v>
      </c>
      <c r="BX1171" s="8">
        <v>0</v>
      </c>
      <c r="BY1171" s="8">
        <v>0</v>
      </c>
      <c r="BZ1171" s="8">
        <v>0</v>
      </c>
      <c r="CA1171" s="8">
        <v>0</v>
      </c>
      <c r="CB1171" s="8">
        <v>0</v>
      </c>
      <c r="CC1171" s="8">
        <v>0</v>
      </c>
      <c r="CD1171" s="8">
        <v>0</v>
      </c>
      <c r="CE1171" s="8">
        <v>0</v>
      </c>
      <c r="CF1171" s="8">
        <v>0</v>
      </c>
      <c r="CG1171" s="145">
        <v>0</v>
      </c>
      <c r="CH1171" s="81">
        <v>11</v>
      </c>
      <c r="CI1171" s="28">
        <v>0.14473684210526316</v>
      </c>
      <c r="CJ1171" s="81">
        <v>3</v>
      </c>
      <c r="CK1171" s="28">
        <v>3.9473684210526314E-2</v>
      </c>
      <c r="CL1171" s="81">
        <v>0</v>
      </c>
      <c r="CM1171" s="28">
        <v>0</v>
      </c>
      <c r="CN1171" s="24">
        <v>20.775263157894742</v>
      </c>
      <c r="CO1171" s="24">
        <v>29.933000000000003</v>
      </c>
      <c r="CP1171" s="24">
        <v>33.658499999999975</v>
      </c>
      <c r="CQ1171" s="9"/>
    </row>
    <row r="1172" spans="1:95" x14ac:dyDescent="0.35">
      <c r="A1172" s="172">
        <v>4</v>
      </c>
      <c r="B1172" s="229">
        <v>0.54166700000000001</v>
      </c>
      <c r="C1172" s="78">
        <v>32</v>
      </c>
      <c r="D1172" s="193">
        <v>0</v>
      </c>
      <c r="E1172" s="101">
        <v>0</v>
      </c>
      <c r="F1172" s="101">
        <v>11</v>
      </c>
      <c r="G1172" s="101">
        <v>6</v>
      </c>
      <c r="H1172" s="101">
        <v>6</v>
      </c>
      <c r="I1172" s="101">
        <v>6</v>
      </c>
      <c r="J1172" s="101">
        <v>2</v>
      </c>
      <c r="K1172" s="101">
        <v>0</v>
      </c>
      <c r="L1172" s="101">
        <v>0</v>
      </c>
      <c r="M1172" s="101">
        <v>1</v>
      </c>
      <c r="N1172" s="101">
        <v>0</v>
      </c>
      <c r="O1172" s="101">
        <v>0</v>
      </c>
      <c r="P1172" s="101">
        <v>0</v>
      </c>
      <c r="Q1172" s="101">
        <v>0</v>
      </c>
      <c r="R1172" s="101">
        <v>0</v>
      </c>
      <c r="S1172" s="101">
        <v>0</v>
      </c>
      <c r="T1172" s="101">
        <v>0</v>
      </c>
      <c r="U1172" s="101">
        <v>0</v>
      </c>
      <c r="V1172" s="101">
        <v>0</v>
      </c>
      <c r="W1172" s="239">
        <v>0</v>
      </c>
      <c r="X1172" s="81">
        <v>9</v>
      </c>
      <c r="Y1172" s="28">
        <v>0.28125</v>
      </c>
      <c r="Z1172" s="81">
        <v>3</v>
      </c>
      <c r="AA1172" s="28">
        <v>9.375E-2</v>
      </c>
      <c r="AB1172" s="81">
        <v>1</v>
      </c>
      <c r="AC1172" s="28">
        <v>3.125E-2</v>
      </c>
      <c r="AD1172" s="24">
        <v>25.607187500000002</v>
      </c>
      <c r="AE1172" s="24">
        <v>34.381</v>
      </c>
      <c r="AF1172" s="24">
        <v>43.107499999999966</v>
      </c>
      <c r="AG1172" s="9"/>
      <c r="AH1172" s="78">
        <v>21</v>
      </c>
      <c r="AI1172" s="193">
        <v>0</v>
      </c>
      <c r="AJ1172" s="101">
        <v>6</v>
      </c>
      <c r="AK1172" s="101">
        <v>0</v>
      </c>
      <c r="AL1172" s="101">
        <v>1</v>
      </c>
      <c r="AM1172" s="101">
        <v>6</v>
      </c>
      <c r="AN1172" s="101">
        <v>7</v>
      </c>
      <c r="AO1172" s="101">
        <v>0</v>
      </c>
      <c r="AP1172" s="101">
        <v>1</v>
      </c>
      <c r="AQ1172" s="101">
        <v>0</v>
      </c>
      <c r="AR1172" s="101">
        <v>0</v>
      </c>
      <c r="AS1172" s="101">
        <v>0</v>
      </c>
      <c r="AT1172" s="101">
        <v>0</v>
      </c>
      <c r="AU1172" s="101">
        <v>0</v>
      </c>
      <c r="AV1172" s="101">
        <v>0</v>
      </c>
      <c r="AW1172" s="101">
        <v>0</v>
      </c>
      <c r="AX1172" s="101">
        <v>0</v>
      </c>
      <c r="AY1172" s="101">
        <v>0</v>
      </c>
      <c r="AZ1172" s="101">
        <v>0</v>
      </c>
      <c r="BA1172" s="101">
        <v>0</v>
      </c>
      <c r="BB1172" s="239">
        <v>0</v>
      </c>
      <c r="BC1172" s="81">
        <v>8</v>
      </c>
      <c r="BD1172" s="28">
        <v>0.38095238095238093</v>
      </c>
      <c r="BE1172" s="81">
        <v>1</v>
      </c>
      <c r="BF1172" s="28">
        <v>4.7619047619047616E-2</v>
      </c>
      <c r="BG1172" s="81">
        <v>0</v>
      </c>
      <c r="BH1172" s="28">
        <v>0</v>
      </c>
      <c r="BI1172" s="24">
        <v>25.161904761904761</v>
      </c>
      <c r="BJ1172" s="24">
        <v>32.686999999999998</v>
      </c>
      <c r="BK1172" s="24">
        <v>43.085999999999984</v>
      </c>
      <c r="BL1172" s="9"/>
      <c r="BM1172" s="78">
        <v>53</v>
      </c>
      <c r="BN1172" s="182">
        <v>0</v>
      </c>
      <c r="BO1172" s="8">
        <v>6</v>
      </c>
      <c r="BP1172" s="8">
        <v>11</v>
      </c>
      <c r="BQ1172" s="8">
        <v>7</v>
      </c>
      <c r="BR1172" s="8">
        <v>12</v>
      </c>
      <c r="BS1172" s="8">
        <v>13</v>
      </c>
      <c r="BT1172" s="8">
        <v>2</v>
      </c>
      <c r="BU1172" s="8">
        <v>1</v>
      </c>
      <c r="BV1172" s="8">
        <v>0</v>
      </c>
      <c r="BW1172" s="8">
        <v>1</v>
      </c>
      <c r="BX1172" s="8">
        <v>0</v>
      </c>
      <c r="BY1172" s="8">
        <v>0</v>
      </c>
      <c r="BZ1172" s="8">
        <v>0</v>
      </c>
      <c r="CA1172" s="8">
        <v>0</v>
      </c>
      <c r="CB1172" s="8">
        <v>0</v>
      </c>
      <c r="CC1172" s="8">
        <v>0</v>
      </c>
      <c r="CD1172" s="8">
        <v>0</v>
      </c>
      <c r="CE1172" s="8">
        <v>0</v>
      </c>
      <c r="CF1172" s="8">
        <v>0</v>
      </c>
      <c r="CG1172" s="145">
        <v>0</v>
      </c>
      <c r="CH1172" s="81">
        <v>17</v>
      </c>
      <c r="CI1172" s="28">
        <v>0.32075471698113206</v>
      </c>
      <c r="CJ1172" s="81">
        <v>4</v>
      </c>
      <c r="CK1172" s="28">
        <v>7.5471698113207544E-2</v>
      </c>
      <c r="CL1172" s="81">
        <v>1</v>
      </c>
      <c r="CM1172" s="28">
        <v>1.8867924528301886E-2</v>
      </c>
      <c r="CN1172" s="24">
        <v>25.430754716981131</v>
      </c>
      <c r="CO1172" s="24">
        <v>33.436999999999998</v>
      </c>
      <c r="CP1172" s="24">
        <v>39.830999999999982</v>
      </c>
      <c r="CQ1172" s="9"/>
    </row>
    <row r="1173" spans="1:95" x14ac:dyDescent="0.35">
      <c r="A1173" s="172">
        <v>4</v>
      </c>
      <c r="B1173" s="229">
        <v>0.58333299999999999</v>
      </c>
      <c r="C1173" s="78">
        <v>20</v>
      </c>
      <c r="D1173" s="193">
        <v>0</v>
      </c>
      <c r="E1173" s="101">
        <v>1</v>
      </c>
      <c r="F1173" s="101">
        <v>8</v>
      </c>
      <c r="G1173" s="101">
        <v>2</v>
      </c>
      <c r="H1173" s="101">
        <v>4</v>
      </c>
      <c r="I1173" s="101">
        <v>4</v>
      </c>
      <c r="J1173" s="101">
        <v>1</v>
      </c>
      <c r="K1173" s="101">
        <v>0</v>
      </c>
      <c r="L1173" s="101">
        <v>0</v>
      </c>
      <c r="M1173" s="101">
        <v>0</v>
      </c>
      <c r="N1173" s="101">
        <v>0</v>
      </c>
      <c r="O1173" s="101">
        <v>0</v>
      </c>
      <c r="P1173" s="101">
        <v>0</v>
      </c>
      <c r="Q1173" s="101">
        <v>0</v>
      </c>
      <c r="R1173" s="101">
        <v>0</v>
      </c>
      <c r="S1173" s="101">
        <v>0</v>
      </c>
      <c r="T1173" s="101">
        <v>0</v>
      </c>
      <c r="U1173" s="101">
        <v>0</v>
      </c>
      <c r="V1173" s="101">
        <v>0</v>
      </c>
      <c r="W1173" s="239">
        <v>0</v>
      </c>
      <c r="X1173" s="81">
        <v>5</v>
      </c>
      <c r="Y1173" s="28">
        <v>0.25</v>
      </c>
      <c r="Z1173" s="81">
        <v>1</v>
      </c>
      <c r="AA1173" s="28">
        <v>0.05</v>
      </c>
      <c r="AB1173" s="81">
        <v>0</v>
      </c>
      <c r="AC1173" s="28">
        <v>0</v>
      </c>
      <c r="AD1173" s="24">
        <v>24.058000000000003</v>
      </c>
      <c r="AE1173" s="24">
        <v>32.9</v>
      </c>
      <c r="AF1173" s="24">
        <v>38.557499999999997</v>
      </c>
      <c r="AG1173" s="9"/>
      <c r="AH1173" s="78">
        <v>19</v>
      </c>
      <c r="AI1173" s="193">
        <v>0</v>
      </c>
      <c r="AJ1173" s="101">
        <v>7</v>
      </c>
      <c r="AK1173" s="101">
        <v>3</v>
      </c>
      <c r="AL1173" s="101">
        <v>2</v>
      </c>
      <c r="AM1173" s="101">
        <v>2</v>
      </c>
      <c r="AN1173" s="101">
        <v>3</v>
      </c>
      <c r="AO1173" s="101">
        <v>2</v>
      </c>
      <c r="AP1173" s="101">
        <v>0</v>
      </c>
      <c r="AQ1173" s="101">
        <v>0</v>
      </c>
      <c r="AR1173" s="101">
        <v>0</v>
      </c>
      <c r="AS1173" s="101">
        <v>0</v>
      </c>
      <c r="AT1173" s="101">
        <v>0</v>
      </c>
      <c r="AU1173" s="101">
        <v>0</v>
      </c>
      <c r="AV1173" s="101">
        <v>0</v>
      </c>
      <c r="AW1173" s="101">
        <v>0</v>
      </c>
      <c r="AX1173" s="101">
        <v>0</v>
      </c>
      <c r="AY1173" s="101">
        <v>0</v>
      </c>
      <c r="AZ1173" s="101">
        <v>0</v>
      </c>
      <c r="BA1173" s="101">
        <v>0</v>
      </c>
      <c r="BB1173" s="239">
        <v>0</v>
      </c>
      <c r="BC1173" s="81">
        <v>5</v>
      </c>
      <c r="BD1173" s="28">
        <v>0.26315789473684209</v>
      </c>
      <c r="BE1173" s="81">
        <v>2</v>
      </c>
      <c r="BF1173" s="28">
        <v>0.10526315789473684</v>
      </c>
      <c r="BG1173" s="81">
        <v>0</v>
      </c>
      <c r="BH1173" s="28">
        <v>0</v>
      </c>
      <c r="BI1173" s="24">
        <v>21.223157894736847</v>
      </c>
      <c r="BJ1173" s="24">
        <v>34.28</v>
      </c>
      <c r="BK1173" s="24">
        <v>37.67</v>
      </c>
      <c r="BL1173" s="9"/>
      <c r="BM1173" s="78">
        <v>39</v>
      </c>
      <c r="BN1173" s="182">
        <v>0</v>
      </c>
      <c r="BO1173" s="8">
        <v>8</v>
      </c>
      <c r="BP1173" s="8">
        <v>11</v>
      </c>
      <c r="BQ1173" s="8">
        <v>4</v>
      </c>
      <c r="BR1173" s="8">
        <v>6</v>
      </c>
      <c r="BS1173" s="8">
        <v>7</v>
      </c>
      <c r="BT1173" s="8">
        <v>3</v>
      </c>
      <c r="BU1173" s="8">
        <v>0</v>
      </c>
      <c r="BV1173" s="8">
        <v>0</v>
      </c>
      <c r="BW1173" s="8">
        <v>0</v>
      </c>
      <c r="BX1173" s="8">
        <v>0</v>
      </c>
      <c r="BY1173" s="8">
        <v>0</v>
      </c>
      <c r="BZ1173" s="8">
        <v>0</v>
      </c>
      <c r="CA1173" s="8">
        <v>0</v>
      </c>
      <c r="CB1173" s="8">
        <v>0</v>
      </c>
      <c r="CC1173" s="8">
        <v>0</v>
      </c>
      <c r="CD1173" s="8">
        <v>0</v>
      </c>
      <c r="CE1173" s="8">
        <v>0</v>
      </c>
      <c r="CF1173" s="8">
        <v>0</v>
      </c>
      <c r="CG1173" s="145">
        <v>0</v>
      </c>
      <c r="CH1173" s="81">
        <v>10</v>
      </c>
      <c r="CI1173" s="28">
        <v>0.25641025641025639</v>
      </c>
      <c r="CJ1173" s="81">
        <v>3</v>
      </c>
      <c r="CK1173" s="28">
        <v>7.6923076923076927E-2</v>
      </c>
      <c r="CL1173" s="81">
        <v>0</v>
      </c>
      <c r="CM1173" s="28">
        <v>0</v>
      </c>
      <c r="CN1173" s="24">
        <v>22.676923076923078</v>
      </c>
      <c r="CO1173" s="24">
        <v>33.9</v>
      </c>
      <c r="CP1173" s="24">
        <v>37.67</v>
      </c>
      <c r="CQ1173" s="9"/>
    </row>
    <row r="1174" spans="1:95" x14ac:dyDescent="0.35">
      <c r="A1174" s="172">
        <v>4</v>
      </c>
      <c r="B1174" s="229">
        <v>0.625</v>
      </c>
      <c r="C1174" s="78">
        <v>44</v>
      </c>
      <c r="D1174" s="193">
        <v>0</v>
      </c>
      <c r="E1174" s="101">
        <v>2</v>
      </c>
      <c r="F1174" s="101">
        <v>8</v>
      </c>
      <c r="G1174" s="101">
        <v>6</v>
      </c>
      <c r="H1174" s="101">
        <v>18</v>
      </c>
      <c r="I1174" s="101">
        <v>7</v>
      </c>
      <c r="J1174" s="101">
        <v>2</v>
      </c>
      <c r="K1174" s="101">
        <v>1</v>
      </c>
      <c r="L1174" s="101">
        <v>0</v>
      </c>
      <c r="M1174" s="101">
        <v>0</v>
      </c>
      <c r="N1174" s="101">
        <v>0</v>
      </c>
      <c r="O1174" s="101">
        <v>0</v>
      </c>
      <c r="P1174" s="101">
        <v>0</v>
      </c>
      <c r="Q1174" s="101">
        <v>0</v>
      </c>
      <c r="R1174" s="101">
        <v>0</v>
      </c>
      <c r="S1174" s="101">
        <v>0</v>
      </c>
      <c r="T1174" s="101">
        <v>0</v>
      </c>
      <c r="U1174" s="101">
        <v>0</v>
      </c>
      <c r="V1174" s="101">
        <v>0</v>
      </c>
      <c r="W1174" s="239">
        <v>0</v>
      </c>
      <c r="X1174" s="81">
        <v>10</v>
      </c>
      <c r="Y1174" s="28">
        <v>0.22727272727272727</v>
      </c>
      <c r="Z1174" s="81">
        <v>3</v>
      </c>
      <c r="AA1174" s="28">
        <v>6.8181818181818177E-2</v>
      </c>
      <c r="AB1174" s="81">
        <v>0</v>
      </c>
      <c r="AC1174" s="28">
        <v>0</v>
      </c>
      <c r="AD1174" s="24">
        <v>25.892500000000005</v>
      </c>
      <c r="AE1174" s="24">
        <v>32.69</v>
      </c>
      <c r="AF1174" s="24">
        <v>35.659999999999997</v>
      </c>
      <c r="AG1174" s="9"/>
      <c r="AH1174" s="78">
        <v>41</v>
      </c>
      <c r="AI1174" s="193">
        <v>5</v>
      </c>
      <c r="AJ1174" s="101">
        <v>5</v>
      </c>
      <c r="AK1174" s="101">
        <v>6</v>
      </c>
      <c r="AL1174" s="101">
        <v>13</v>
      </c>
      <c r="AM1174" s="101">
        <v>9</v>
      </c>
      <c r="AN1174" s="101">
        <v>3</v>
      </c>
      <c r="AO1174" s="101">
        <v>0</v>
      </c>
      <c r="AP1174" s="101">
        <v>0</v>
      </c>
      <c r="AQ1174" s="101">
        <v>0</v>
      </c>
      <c r="AR1174" s="101">
        <v>0</v>
      </c>
      <c r="AS1174" s="101">
        <v>0</v>
      </c>
      <c r="AT1174" s="101">
        <v>0</v>
      </c>
      <c r="AU1174" s="101">
        <v>0</v>
      </c>
      <c r="AV1174" s="101">
        <v>0</v>
      </c>
      <c r="AW1174" s="101">
        <v>0</v>
      </c>
      <c r="AX1174" s="101">
        <v>0</v>
      </c>
      <c r="AY1174" s="101">
        <v>0</v>
      </c>
      <c r="AZ1174" s="101">
        <v>0</v>
      </c>
      <c r="BA1174" s="101">
        <v>0</v>
      </c>
      <c r="BB1174" s="239">
        <v>0</v>
      </c>
      <c r="BC1174" s="81">
        <v>3</v>
      </c>
      <c r="BD1174" s="28">
        <v>7.3170731707317069E-2</v>
      </c>
      <c r="BE1174" s="81">
        <v>0</v>
      </c>
      <c r="BF1174" s="28">
        <v>0</v>
      </c>
      <c r="BG1174" s="81">
        <v>0</v>
      </c>
      <c r="BH1174" s="28">
        <v>0</v>
      </c>
      <c r="BI1174" s="24">
        <v>20.910487804878048</v>
      </c>
      <c r="BJ1174" s="24">
        <v>29.058999999999997</v>
      </c>
      <c r="BK1174" s="24">
        <v>33.72</v>
      </c>
      <c r="BL1174" s="9"/>
      <c r="BM1174" s="78">
        <v>85</v>
      </c>
      <c r="BN1174" s="182">
        <v>5</v>
      </c>
      <c r="BO1174" s="8">
        <v>7</v>
      </c>
      <c r="BP1174" s="8">
        <v>14</v>
      </c>
      <c r="BQ1174" s="8">
        <v>19</v>
      </c>
      <c r="BR1174" s="8">
        <v>27</v>
      </c>
      <c r="BS1174" s="8">
        <v>10</v>
      </c>
      <c r="BT1174" s="8">
        <v>2</v>
      </c>
      <c r="BU1174" s="8">
        <v>1</v>
      </c>
      <c r="BV1174" s="8">
        <v>0</v>
      </c>
      <c r="BW1174" s="8">
        <v>0</v>
      </c>
      <c r="BX1174" s="8">
        <v>0</v>
      </c>
      <c r="BY1174" s="8">
        <v>0</v>
      </c>
      <c r="BZ1174" s="8">
        <v>0</v>
      </c>
      <c r="CA1174" s="8">
        <v>0</v>
      </c>
      <c r="CB1174" s="8">
        <v>0</v>
      </c>
      <c r="CC1174" s="8">
        <v>0</v>
      </c>
      <c r="CD1174" s="8">
        <v>0</v>
      </c>
      <c r="CE1174" s="8">
        <v>0</v>
      </c>
      <c r="CF1174" s="8">
        <v>0</v>
      </c>
      <c r="CG1174" s="145">
        <v>0</v>
      </c>
      <c r="CH1174" s="81">
        <v>13</v>
      </c>
      <c r="CI1174" s="28">
        <v>0.15294117647058825</v>
      </c>
      <c r="CJ1174" s="81">
        <v>3</v>
      </c>
      <c r="CK1174" s="28">
        <v>3.5294117647058823E-2</v>
      </c>
      <c r="CL1174" s="81">
        <v>0</v>
      </c>
      <c r="CM1174" s="28">
        <v>0</v>
      </c>
      <c r="CN1174" s="24">
        <v>23.489411764705888</v>
      </c>
      <c r="CO1174" s="24">
        <v>30.588999999999995</v>
      </c>
      <c r="CP1174" s="24">
        <v>34.718000000000004</v>
      </c>
      <c r="CQ1174" s="9"/>
    </row>
    <row r="1175" spans="1:95" x14ac:dyDescent="0.35">
      <c r="A1175" s="172">
        <v>4</v>
      </c>
      <c r="B1175" s="229">
        <v>0.66666700000000001</v>
      </c>
      <c r="C1175" s="78">
        <v>37</v>
      </c>
      <c r="D1175" s="193">
        <v>0</v>
      </c>
      <c r="E1175" s="101">
        <v>4</v>
      </c>
      <c r="F1175" s="101">
        <v>9</v>
      </c>
      <c r="G1175" s="101">
        <v>6</v>
      </c>
      <c r="H1175" s="101">
        <v>12</v>
      </c>
      <c r="I1175" s="101">
        <v>3</v>
      </c>
      <c r="J1175" s="101">
        <v>2</v>
      </c>
      <c r="K1175" s="101">
        <v>0</v>
      </c>
      <c r="L1175" s="101">
        <v>1</v>
      </c>
      <c r="M1175" s="101">
        <v>0</v>
      </c>
      <c r="N1175" s="101">
        <v>0</v>
      </c>
      <c r="O1175" s="101">
        <v>0</v>
      </c>
      <c r="P1175" s="101">
        <v>0</v>
      </c>
      <c r="Q1175" s="101">
        <v>0</v>
      </c>
      <c r="R1175" s="101">
        <v>0</v>
      </c>
      <c r="S1175" s="101">
        <v>0</v>
      </c>
      <c r="T1175" s="101">
        <v>0</v>
      </c>
      <c r="U1175" s="101">
        <v>0</v>
      </c>
      <c r="V1175" s="101">
        <v>0</v>
      </c>
      <c r="W1175" s="239">
        <v>0</v>
      </c>
      <c r="X1175" s="81">
        <v>6</v>
      </c>
      <c r="Y1175" s="28">
        <v>0.16216216216216217</v>
      </c>
      <c r="Z1175" s="81">
        <v>3</v>
      </c>
      <c r="AA1175" s="28">
        <v>8.1081081081081086E-2</v>
      </c>
      <c r="AB1175" s="81">
        <v>1</v>
      </c>
      <c r="AC1175" s="28">
        <v>2.7027027027027029E-2</v>
      </c>
      <c r="AD1175" s="24">
        <v>23.755945945945953</v>
      </c>
      <c r="AE1175" s="24">
        <v>31.380999999999993</v>
      </c>
      <c r="AF1175" s="24">
        <v>38.230000000000018</v>
      </c>
      <c r="AG1175" s="9"/>
      <c r="AH1175" s="78">
        <v>36</v>
      </c>
      <c r="AI1175" s="193">
        <v>1</v>
      </c>
      <c r="AJ1175" s="101">
        <v>22</v>
      </c>
      <c r="AK1175" s="101">
        <v>4</v>
      </c>
      <c r="AL1175" s="101">
        <v>1</v>
      </c>
      <c r="AM1175" s="101">
        <v>4</v>
      </c>
      <c r="AN1175" s="101">
        <v>4</v>
      </c>
      <c r="AO1175" s="101">
        <v>0</v>
      </c>
      <c r="AP1175" s="101">
        <v>0</v>
      </c>
      <c r="AQ1175" s="101">
        <v>0</v>
      </c>
      <c r="AR1175" s="101">
        <v>0</v>
      </c>
      <c r="AS1175" s="101">
        <v>0</v>
      </c>
      <c r="AT1175" s="101">
        <v>0</v>
      </c>
      <c r="AU1175" s="101">
        <v>0</v>
      </c>
      <c r="AV1175" s="101">
        <v>0</v>
      </c>
      <c r="AW1175" s="101">
        <v>0</v>
      </c>
      <c r="AX1175" s="101">
        <v>0</v>
      </c>
      <c r="AY1175" s="101">
        <v>0</v>
      </c>
      <c r="AZ1175" s="101">
        <v>0</v>
      </c>
      <c r="BA1175" s="101">
        <v>0</v>
      </c>
      <c r="BB1175" s="239">
        <v>0</v>
      </c>
      <c r="BC1175" s="81">
        <v>4</v>
      </c>
      <c r="BD1175" s="28">
        <v>0.1111111111111111</v>
      </c>
      <c r="BE1175" s="81">
        <v>0</v>
      </c>
      <c r="BF1175" s="28">
        <v>0</v>
      </c>
      <c r="BG1175" s="81">
        <v>0</v>
      </c>
      <c r="BH1175" s="28">
        <v>0</v>
      </c>
      <c r="BI1175" s="24">
        <v>16.891111111111112</v>
      </c>
      <c r="BJ1175" s="24">
        <v>27.64</v>
      </c>
      <c r="BK1175" s="24">
        <v>33.1785</v>
      </c>
      <c r="BL1175" s="9"/>
      <c r="BM1175" s="78">
        <v>73</v>
      </c>
      <c r="BN1175" s="182">
        <v>1</v>
      </c>
      <c r="BO1175" s="8">
        <v>26</v>
      </c>
      <c r="BP1175" s="8">
        <v>13</v>
      </c>
      <c r="BQ1175" s="8">
        <v>7</v>
      </c>
      <c r="BR1175" s="8">
        <v>16</v>
      </c>
      <c r="BS1175" s="8">
        <v>7</v>
      </c>
      <c r="BT1175" s="8">
        <v>2</v>
      </c>
      <c r="BU1175" s="8">
        <v>0</v>
      </c>
      <c r="BV1175" s="8">
        <v>1</v>
      </c>
      <c r="BW1175" s="8">
        <v>0</v>
      </c>
      <c r="BX1175" s="8">
        <v>0</v>
      </c>
      <c r="BY1175" s="8">
        <v>0</v>
      </c>
      <c r="BZ1175" s="8">
        <v>0</v>
      </c>
      <c r="CA1175" s="8">
        <v>0</v>
      </c>
      <c r="CB1175" s="8">
        <v>0</v>
      </c>
      <c r="CC1175" s="8">
        <v>0</v>
      </c>
      <c r="CD1175" s="8">
        <v>0</v>
      </c>
      <c r="CE1175" s="8">
        <v>0</v>
      </c>
      <c r="CF1175" s="8">
        <v>0</v>
      </c>
      <c r="CG1175" s="145">
        <v>0</v>
      </c>
      <c r="CH1175" s="81">
        <v>10</v>
      </c>
      <c r="CI1175" s="28">
        <v>0.13698630136986301</v>
      </c>
      <c r="CJ1175" s="81">
        <v>3</v>
      </c>
      <c r="CK1175" s="28">
        <v>4.1095890410958902E-2</v>
      </c>
      <c r="CL1175" s="81">
        <v>1</v>
      </c>
      <c r="CM1175" s="28">
        <v>1.3698630136986301E-2</v>
      </c>
      <c r="CN1175" s="24">
        <v>20.370547945205477</v>
      </c>
      <c r="CO1175" s="24">
        <v>29.09</v>
      </c>
      <c r="CP1175" s="24">
        <v>34.218999999999994</v>
      </c>
      <c r="CQ1175" s="9"/>
    </row>
    <row r="1176" spans="1:95" x14ac:dyDescent="0.35">
      <c r="A1176" s="172">
        <v>4</v>
      </c>
      <c r="B1176" s="229">
        <v>0.70833299999999999</v>
      </c>
      <c r="C1176" s="78">
        <v>22</v>
      </c>
      <c r="D1176" s="193">
        <v>0</v>
      </c>
      <c r="E1176" s="101">
        <v>2</v>
      </c>
      <c r="F1176" s="101">
        <v>12</v>
      </c>
      <c r="G1176" s="101">
        <v>0</v>
      </c>
      <c r="H1176" s="101">
        <v>2</v>
      </c>
      <c r="I1176" s="101">
        <v>2</v>
      </c>
      <c r="J1176" s="101">
        <v>3</v>
      </c>
      <c r="K1176" s="101">
        <v>1</v>
      </c>
      <c r="L1176" s="101">
        <v>0</v>
      </c>
      <c r="M1176" s="101">
        <v>0</v>
      </c>
      <c r="N1176" s="101">
        <v>0</v>
      </c>
      <c r="O1176" s="101">
        <v>0</v>
      </c>
      <c r="P1176" s="101">
        <v>0</v>
      </c>
      <c r="Q1176" s="101">
        <v>0</v>
      </c>
      <c r="R1176" s="101">
        <v>0</v>
      </c>
      <c r="S1176" s="101">
        <v>0</v>
      </c>
      <c r="T1176" s="101">
        <v>0</v>
      </c>
      <c r="U1176" s="101">
        <v>0</v>
      </c>
      <c r="V1176" s="101">
        <v>0</v>
      </c>
      <c r="W1176" s="239">
        <v>0</v>
      </c>
      <c r="X1176" s="81">
        <v>6</v>
      </c>
      <c r="Y1176" s="28">
        <v>0.27272727272727271</v>
      </c>
      <c r="Z1176" s="81">
        <v>4</v>
      </c>
      <c r="AA1176" s="28">
        <v>0.18181818181818182</v>
      </c>
      <c r="AB1176" s="81">
        <v>0</v>
      </c>
      <c r="AC1176" s="28">
        <v>0</v>
      </c>
      <c r="AD1176" s="24">
        <v>23.093636363636364</v>
      </c>
      <c r="AE1176" s="24">
        <v>36.266000000000005</v>
      </c>
      <c r="AF1176" s="24">
        <v>40.208499999999994</v>
      </c>
      <c r="AG1176" s="9"/>
      <c r="AH1176" s="78">
        <v>15</v>
      </c>
      <c r="AI1176" s="193">
        <v>5</v>
      </c>
      <c r="AJ1176" s="101">
        <v>6</v>
      </c>
      <c r="AK1176" s="101">
        <v>1</v>
      </c>
      <c r="AL1176" s="101">
        <v>2</v>
      </c>
      <c r="AM1176" s="101">
        <v>1</v>
      </c>
      <c r="AN1176" s="101">
        <v>0</v>
      </c>
      <c r="AO1176" s="101">
        <v>0</v>
      </c>
      <c r="AP1176" s="101">
        <v>0</v>
      </c>
      <c r="AQ1176" s="101">
        <v>0</v>
      </c>
      <c r="AR1176" s="101">
        <v>0</v>
      </c>
      <c r="AS1176" s="101">
        <v>0</v>
      </c>
      <c r="AT1176" s="101">
        <v>0</v>
      </c>
      <c r="AU1176" s="101">
        <v>0</v>
      </c>
      <c r="AV1176" s="101">
        <v>0</v>
      </c>
      <c r="AW1176" s="101">
        <v>0</v>
      </c>
      <c r="AX1176" s="101">
        <v>0</v>
      </c>
      <c r="AY1176" s="101">
        <v>0</v>
      </c>
      <c r="AZ1176" s="101">
        <v>0</v>
      </c>
      <c r="BA1176" s="101">
        <v>0</v>
      </c>
      <c r="BB1176" s="239">
        <v>0</v>
      </c>
      <c r="BC1176" s="81">
        <v>0</v>
      </c>
      <c r="BD1176" s="28">
        <v>0</v>
      </c>
      <c r="BE1176" s="81">
        <v>0</v>
      </c>
      <c r="BF1176" s="28">
        <v>0</v>
      </c>
      <c r="BG1176" s="81">
        <v>0</v>
      </c>
      <c r="BH1176" s="28">
        <v>0</v>
      </c>
      <c r="BI1176" s="24">
        <v>13.818666666666667</v>
      </c>
      <c r="BJ1176" s="24">
        <v>23.966000000000001</v>
      </c>
      <c r="BK1176" s="24" t="s">
        <v>105</v>
      </c>
      <c r="BL1176" s="9"/>
      <c r="BM1176" s="78">
        <v>37</v>
      </c>
      <c r="BN1176" s="182">
        <v>5</v>
      </c>
      <c r="BO1176" s="8">
        <v>8</v>
      </c>
      <c r="BP1176" s="8">
        <v>13</v>
      </c>
      <c r="BQ1176" s="8">
        <v>2</v>
      </c>
      <c r="BR1176" s="8">
        <v>3</v>
      </c>
      <c r="BS1176" s="8">
        <v>2</v>
      </c>
      <c r="BT1176" s="8">
        <v>3</v>
      </c>
      <c r="BU1176" s="8">
        <v>1</v>
      </c>
      <c r="BV1176" s="8">
        <v>0</v>
      </c>
      <c r="BW1176" s="8">
        <v>0</v>
      </c>
      <c r="BX1176" s="8">
        <v>0</v>
      </c>
      <c r="BY1176" s="8">
        <v>0</v>
      </c>
      <c r="BZ1176" s="8">
        <v>0</v>
      </c>
      <c r="CA1176" s="8">
        <v>0</v>
      </c>
      <c r="CB1176" s="8">
        <v>0</v>
      </c>
      <c r="CC1176" s="8">
        <v>0</v>
      </c>
      <c r="CD1176" s="8">
        <v>0</v>
      </c>
      <c r="CE1176" s="8">
        <v>0</v>
      </c>
      <c r="CF1176" s="8">
        <v>0</v>
      </c>
      <c r="CG1176" s="145">
        <v>0</v>
      </c>
      <c r="CH1176" s="81">
        <v>6</v>
      </c>
      <c r="CI1176" s="28">
        <v>0.16216216216216217</v>
      </c>
      <c r="CJ1176" s="81">
        <v>4</v>
      </c>
      <c r="CK1176" s="28">
        <v>0.10810810810810811</v>
      </c>
      <c r="CL1176" s="81">
        <v>0</v>
      </c>
      <c r="CM1176" s="28">
        <v>0</v>
      </c>
      <c r="CN1176" s="24">
        <v>19.333513513513513</v>
      </c>
      <c r="CO1176" s="24">
        <v>31.353999999999989</v>
      </c>
      <c r="CP1176" s="24">
        <v>38.251000000000005</v>
      </c>
      <c r="CQ1176" s="9"/>
    </row>
    <row r="1177" spans="1:95" x14ac:dyDescent="0.35">
      <c r="A1177" s="172">
        <v>4</v>
      </c>
      <c r="B1177" s="229">
        <v>0.75</v>
      </c>
      <c r="C1177" s="78">
        <v>11</v>
      </c>
      <c r="D1177" s="193">
        <v>0</v>
      </c>
      <c r="E1177" s="101">
        <v>0</v>
      </c>
      <c r="F1177" s="101">
        <v>1</v>
      </c>
      <c r="G1177" s="101">
        <v>1</v>
      </c>
      <c r="H1177" s="101">
        <v>4</v>
      </c>
      <c r="I1177" s="101">
        <v>5</v>
      </c>
      <c r="J1177" s="101">
        <v>0</v>
      </c>
      <c r="K1177" s="101">
        <v>0</v>
      </c>
      <c r="L1177" s="101">
        <v>0</v>
      </c>
      <c r="M1177" s="101">
        <v>0</v>
      </c>
      <c r="N1177" s="101">
        <v>0</v>
      </c>
      <c r="O1177" s="101">
        <v>0</v>
      </c>
      <c r="P1177" s="101">
        <v>0</v>
      </c>
      <c r="Q1177" s="101">
        <v>0</v>
      </c>
      <c r="R1177" s="101">
        <v>0</v>
      </c>
      <c r="S1177" s="101">
        <v>0</v>
      </c>
      <c r="T1177" s="101">
        <v>0</v>
      </c>
      <c r="U1177" s="101">
        <v>0</v>
      </c>
      <c r="V1177" s="101">
        <v>0</v>
      </c>
      <c r="W1177" s="239">
        <v>0</v>
      </c>
      <c r="X1177" s="81">
        <v>5</v>
      </c>
      <c r="Y1177" s="28">
        <v>0.45454545454545453</v>
      </c>
      <c r="Z1177" s="81">
        <v>0</v>
      </c>
      <c r="AA1177" s="28">
        <v>0</v>
      </c>
      <c r="AB1177" s="81">
        <v>0</v>
      </c>
      <c r="AC1177" s="28">
        <v>0</v>
      </c>
      <c r="AD1177" s="24">
        <v>28.638181818181817</v>
      </c>
      <c r="AE1177" s="24">
        <v>33.558</v>
      </c>
      <c r="AF1177" s="24" t="s">
        <v>105</v>
      </c>
      <c r="AG1177" s="9"/>
      <c r="AH1177" s="78">
        <v>7</v>
      </c>
      <c r="AI1177" s="193">
        <v>0</v>
      </c>
      <c r="AJ1177" s="101">
        <v>3</v>
      </c>
      <c r="AK1177" s="101">
        <v>0</v>
      </c>
      <c r="AL1177" s="101">
        <v>1</v>
      </c>
      <c r="AM1177" s="101">
        <v>0</v>
      </c>
      <c r="AN1177" s="101">
        <v>2</v>
      </c>
      <c r="AO1177" s="101">
        <v>1</v>
      </c>
      <c r="AP1177" s="101">
        <v>0</v>
      </c>
      <c r="AQ1177" s="101">
        <v>0</v>
      </c>
      <c r="AR1177" s="101">
        <v>0</v>
      </c>
      <c r="AS1177" s="101">
        <v>0</v>
      </c>
      <c r="AT1177" s="101">
        <v>0</v>
      </c>
      <c r="AU1177" s="101">
        <v>0</v>
      </c>
      <c r="AV1177" s="101">
        <v>0</v>
      </c>
      <c r="AW1177" s="101">
        <v>0</v>
      </c>
      <c r="AX1177" s="101">
        <v>0</v>
      </c>
      <c r="AY1177" s="101">
        <v>0</v>
      </c>
      <c r="AZ1177" s="101">
        <v>0</v>
      </c>
      <c r="BA1177" s="101">
        <v>0</v>
      </c>
      <c r="BB1177" s="239">
        <v>0</v>
      </c>
      <c r="BC1177" s="81">
        <v>3</v>
      </c>
      <c r="BD1177" s="28">
        <v>0.42857142857142855</v>
      </c>
      <c r="BE1177" s="81">
        <v>1</v>
      </c>
      <c r="BF1177" s="28">
        <v>0.14285714285714285</v>
      </c>
      <c r="BG1177" s="81">
        <v>0</v>
      </c>
      <c r="BH1177" s="28">
        <v>0</v>
      </c>
      <c r="BI1177" s="24">
        <v>22.995714285714286</v>
      </c>
      <c r="BJ1177" s="24">
        <v>35.756</v>
      </c>
      <c r="BK1177" s="24" t="s">
        <v>105</v>
      </c>
      <c r="BL1177" s="9"/>
      <c r="BM1177" s="78">
        <v>18</v>
      </c>
      <c r="BN1177" s="182">
        <v>0</v>
      </c>
      <c r="BO1177" s="8">
        <v>3</v>
      </c>
      <c r="BP1177" s="8">
        <v>1</v>
      </c>
      <c r="BQ1177" s="8">
        <v>2</v>
      </c>
      <c r="BR1177" s="8">
        <v>4</v>
      </c>
      <c r="BS1177" s="8">
        <v>7</v>
      </c>
      <c r="BT1177" s="8">
        <v>1</v>
      </c>
      <c r="BU1177" s="8">
        <v>0</v>
      </c>
      <c r="BV1177" s="8">
        <v>0</v>
      </c>
      <c r="BW1177" s="8">
        <v>0</v>
      </c>
      <c r="BX1177" s="8">
        <v>0</v>
      </c>
      <c r="BY1177" s="8">
        <v>0</v>
      </c>
      <c r="BZ1177" s="8">
        <v>0</v>
      </c>
      <c r="CA1177" s="8">
        <v>0</v>
      </c>
      <c r="CB1177" s="8">
        <v>0</v>
      </c>
      <c r="CC1177" s="8">
        <v>0</v>
      </c>
      <c r="CD1177" s="8">
        <v>0</v>
      </c>
      <c r="CE1177" s="8">
        <v>0</v>
      </c>
      <c r="CF1177" s="8">
        <v>0</v>
      </c>
      <c r="CG1177" s="145">
        <v>0</v>
      </c>
      <c r="CH1177" s="81">
        <v>8</v>
      </c>
      <c r="CI1177" s="28">
        <v>0.44444444444444442</v>
      </c>
      <c r="CJ1177" s="81">
        <v>1</v>
      </c>
      <c r="CK1177" s="28">
        <v>5.5555555555555552E-2</v>
      </c>
      <c r="CL1177" s="81">
        <v>0</v>
      </c>
      <c r="CM1177" s="28">
        <v>0</v>
      </c>
      <c r="CN1177" s="24">
        <v>26.443888888888896</v>
      </c>
      <c r="CO1177" s="24">
        <v>33.515999999999998</v>
      </c>
      <c r="CP1177" s="24" t="s">
        <v>105</v>
      </c>
      <c r="CQ1177" s="9"/>
    </row>
    <row r="1178" spans="1:95" x14ac:dyDescent="0.35">
      <c r="A1178" s="172">
        <v>4</v>
      </c>
      <c r="B1178" s="229">
        <v>0.79166700000000001</v>
      </c>
      <c r="C1178" s="78">
        <v>6</v>
      </c>
      <c r="D1178" s="193">
        <v>0</v>
      </c>
      <c r="E1178" s="101">
        <v>2</v>
      </c>
      <c r="F1178" s="101">
        <v>0</v>
      </c>
      <c r="G1178" s="101">
        <v>2</v>
      </c>
      <c r="H1178" s="101">
        <v>1</v>
      </c>
      <c r="I1178" s="101">
        <v>1</v>
      </c>
      <c r="J1178" s="101">
        <v>0</v>
      </c>
      <c r="K1178" s="101">
        <v>0</v>
      </c>
      <c r="L1178" s="101">
        <v>0</v>
      </c>
      <c r="M1178" s="101">
        <v>0</v>
      </c>
      <c r="N1178" s="101">
        <v>0</v>
      </c>
      <c r="O1178" s="101">
        <v>0</v>
      </c>
      <c r="P1178" s="101">
        <v>0</v>
      </c>
      <c r="Q1178" s="101">
        <v>0</v>
      </c>
      <c r="R1178" s="101">
        <v>0</v>
      </c>
      <c r="S1178" s="101">
        <v>0</v>
      </c>
      <c r="T1178" s="101">
        <v>0</v>
      </c>
      <c r="U1178" s="101">
        <v>0</v>
      </c>
      <c r="V1178" s="101">
        <v>0</v>
      </c>
      <c r="W1178" s="239">
        <v>0</v>
      </c>
      <c r="X1178" s="81">
        <v>1</v>
      </c>
      <c r="Y1178" s="28">
        <v>0.16666666666666666</v>
      </c>
      <c r="Z1178" s="81">
        <v>0</v>
      </c>
      <c r="AA1178" s="28">
        <v>0</v>
      </c>
      <c r="AB1178" s="81">
        <v>0</v>
      </c>
      <c r="AC1178" s="28">
        <v>0</v>
      </c>
      <c r="AD1178" s="24">
        <v>22.523333333333337</v>
      </c>
      <c r="AE1178" s="24">
        <v>32.937000000000005</v>
      </c>
      <c r="AF1178" s="24" t="s">
        <v>105</v>
      </c>
      <c r="AG1178" s="9"/>
      <c r="AH1178" s="78">
        <v>9</v>
      </c>
      <c r="AI1178" s="193">
        <v>1</v>
      </c>
      <c r="AJ1178" s="101">
        <v>2</v>
      </c>
      <c r="AK1178" s="101">
        <v>2</v>
      </c>
      <c r="AL1178" s="101">
        <v>1</v>
      </c>
      <c r="AM1178" s="101">
        <v>2</v>
      </c>
      <c r="AN1178" s="101">
        <v>0</v>
      </c>
      <c r="AO1178" s="101">
        <v>1</v>
      </c>
      <c r="AP1178" s="101">
        <v>0</v>
      </c>
      <c r="AQ1178" s="101">
        <v>0</v>
      </c>
      <c r="AR1178" s="101">
        <v>0</v>
      </c>
      <c r="AS1178" s="101">
        <v>0</v>
      </c>
      <c r="AT1178" s="101">
        <v>0</v>
      </c>
      <c r="AU1178" s="101">
        <v>0</v>
      </c>
      <c r="AV1178" s="101">
        <v>0</v>
      </c>
      <c r="AW1178" s="101">
        <v>0</v>
      </c>
      <c r="AX1178" s="101">
        <v>0</v>
      </c>
      <c r="AY1178" s="101">
        <v>0</v>
      </c>
      <c r="AZ1178" s="101">
        <v>0</v>
      </c>
      <c r="BA1178" s="101">
        <v>0</v>
      </c>
      <c r="BB1178" s="239">
        <v>0</v>
      </c>
      <c r="BC1178" s="81">
        <v>1</v>
      </c>
      <c r="BD1178" s="28">
        <v>0.1111111111111111</v>
      </c>
      <c r="BE1178" s="81">
        <v>1</v>
      </c>
      <c r="BF1178" s="28">
        <v>0.1111111111111111</v>
      </c>
      <c r="BG1178" s="81">
        <v>0</v>
      </c>
      <c r="BH1178" s="28">
        <v>0</v>
      </c>
      <c r="BI1178" s="24">
        <v>20.405555555555551</v>
      </c>
      <c r="BJ1178" s="24">
        <v>33.229999999999997</v>
      </c>
      <c r="BK1178" s="24" t="s">
        <v>105</v>
      </c>
      <c r="BL1178" s="9"/>
      <c r="BM1178" s="78">
        <v>15</v>
      </c>
      <c r="BN1178" s="182">
        <v>1</v>
      </c>
      <c r="BO1178" s="8">
        <v>4</v>
      </c>
      <c r="BP1178" s="8">
        <v>2</v>
      </c>
      <c r="BQ1178" s="8">
        <v>3</v>
      </c>
      <c r="BR1178" s="8">
        <v>3</v>
      </c>
      <c r="BS1178" s="8">
        <v>1</v>
      </c>
      <c r="BT1178" s="8">
        <v>1</v>
      </c>
      <c r="BU1178" s="8">
        <v>0</v>
      </c>
      <c r="BV1178" s="8">
        <v>0</v>
      </c>
      <c r="BW1178" s="8">
        <v>0</v>
      </c>
      <c r="BX1178" s="8">
        <v>0</v>
      </c>
      <c r="BY1178" s="8">
        <v>0</v>
      </c>
      <c r="BZ1178" s="8">
        <v>0</v>
      </c>
      <c r="CA1178" s="8">
        <v>0</v>
      </c>
      <c r="CB1178" s="8">
        <v>0</v>
      </c>
      <c r="CC1178" s="8">
        <v>0</v>
      </c>
      <c r="CD1178" s="8">
        <v>0</v>
      </c>
      <c r="CE1178" s="8">
        <v>0</v>
      </c>
      <c r="CF1178" s="8">
        <v>0</v>
      </c>
      <c r="CG1178" s="145">
        <v>0</v>
      </c>
      <c r="CH1178" s="81">
        <v>2</v>
      </c>
      <c r="CI1178" s="28">
        <v>0.13333333333333333</v>
      </c>
      <c r="CJ1178" s="81">
        <v>1</v>
      </c>
      <c r="CK1178" s="28">
        <v>6.6666666666666666E-2</v>
      </c>
      <c r="CL1178" s="81">
        <v>0</v>
      </c>
      <c r="CM1178" s="28">
        <v>0</v>
      </c>
      <c r="CN1178" s="24">
        <v>21.252666666666673</v>
      </c>
      <c r="CO1178" s="24">
        <v>31.195999999999998</v>
      </c>
      <c r="CP1178" s="24" t="s">
        <v>105</v>
      </c>
      <c r="CQ1178" s="9"/>
    </row>
    <row r="1179" spans="1:95" x14ac:dyDescent="0.35">
      <c r="A1179" s="172">
        <v>4</v>
      </c>
      <c r="B1179" s="229">
        <v>0.83333299999999999</v>
      </c>
      <c r="C1179" s="78">
        <v>4</v>
      </c>
      <c r="D1179" s="193">
        <v>0</v>
      </c>
      <c r="E1179" s="101">
        <v>0</v>
      </c>
      <c r="F1179" s="101">
        <v>0</v>
      </c>
      <c r="G1179" s="101">
        <v>2</v>
      </c>
      <c r="H1179" s="101">
        <v>1</v>
      </c>
      <c r="I1179" s="101">
        <v>1</v>
      </c>
      <c r="J1179" s="101">
        <v>0</v>
      </c>
      <c r="K1179" s="101">
        <v>0</v>
      </c>
      <c r="L1179" s="101">
        <v>0</v>
      </c>
      <c r="M1179" s="101">
        <v>0</v>
      </c>
      <c r="N1179" s="101">
        <v>0</v>
      </c>
      <c r="O1179" s="101">
        <v>0</v>
      </c>
      <c r="P1179" s="101">
        <v>0</v>
      </c>
      <c r="Q1179" s="101">
        <v>0</v>
      </c>
      <c r="R1179" s="101">
        <v>0</v>
      </c>
      <c r="S1179" s="101">
        <v>0</v>
      </c>
      <c r="T1179" s="101">
        <v>0</v>
      </c>
      <c r="U1179" s="101">
        <v>0</v>
      </c>
      <c r="V1179" s="101">
        <v>0</v>
      </c>
      <c r="W1179" s="239">
        <v>0</v>
      </c>
      <c r="X1179" s="81">
        <v>1</v>
      </c>
      <c r="Y1179" s="28">
        <v>0.25</v>
      </c>
      <c r="Z1179" s="81">
        <v>0</v>
      </c>
      <c r="AA1179" s="28">
        <v>0</v>
      </c>
      <c r="AB1179" s="81">
        <v>0</v>
      </c>
      <c r="AC1179" s="28">
        <v>0</v>
      </c>
      <c r="AD1179" s="24">
        <v>26.657499999999999</v>
      </c>
      <c r="AE1179" s="24" t="s">
        <v>105</v>
      </c>
      <c r="AF1179" s="24" t="s">
        <v>105</v>
      </c>
      <c r="AG1179" s="9"/>
      <c r="AH1179" s="78">
        <v>6</v>
      </c>
      <c r="AI1179" s="193">
        <v>2</v>
      </c>
      <c r="AJ1179" s="101">
        <v>2</v>
      </c>
      <c r="AK1179" s="101">
        <v>0</v>
      </c>
      <c r="AL1179" s="101">
        <v>1</v>
      </c>
      <c r="AM1179" s="101">
        <v>1</v>
      </c>
      <c r="AN1179" s="101">
        <v>0</v>
      </c>
      <c r="AO1179" s="101">
        <v>0</v>
      </c>
      <c r="AP1179" s="101">
        <v>0</v>
      </c>
      <c r="AQ1179" s="101">
        <v>0</v>
      </c>
      <c r="AR1179" s="101">
        <v>0</v>
      </c>
      <c r="AS1179" s="101">
        <v>0</v>
      </c>
      <c r="AT1179" s="101">
        <v>0</v>
      </c>
      <c r="AU1179" s="101">
        <v>0</v>
      </c>
      <c r="AV1179" s="101">
        <v>0</v>
      </c>
      <c r="AW1179" s="101">
        <v>0</v>
      </c>
      <c r="AX1179" s="101">
        <v>0</v>
      </c>
      <c r="AY1179" s="101">
        <v>0</v>
      </c>
      <c r="AZ1179" s="101">
        <v>0</v>
      </c>
      <c r="BA1179" s="101">
        <v>0</v>
      </c>
      <c r="BB1179" s="239">
        <v>0</v>
      </c>
      <c r="BC1179" s="81">
        <v>0</v>
      </c>
      <c r="BD1179" s="28">
        <v>0</v>
      </c>
      <c r="BE1179" s="81">
        <v>0</v>
      </c>
      <c r="BF1179" s="28">
        <v>0</v>
      </c>
      <c r="BG1179" s="81">
        <v>0</v>
      </c>
      <c r="BH1179" s="28">
        <v>0</v>
      </c>
      <c r="BI1179" s="24">
        <v>15.401666666666666</v>
      </c>
      <c r="BJ1179" s="24">
        <v>27.4255</v>
      </c>
      <c r="BK1179" s="24" t="s">
        <v>105</v>
      </c>
      <c r="BL1179" s="9"/>
      <c r="BM1179" s="78">
        <v>10</v>
      </c>
      <c r="BN1179" s="182">
        <v>2</v>
      </c>
      <c r="BO1179" s="8">
        <v>2</v>
      </c>
      <c r="BP1179" s="8">
        <v>0</v>
      </c>
      <c r="BQ1179" s="8">
        <v>3</v>
      </c>
      <c r="BR1179" s="8">
        <v>2</v>
      </c>
      <c r="BS1179" s="8">
        <v>1</v>
      </c>
      <c r="BT1179" s="8">
        <v>0</v>
      </c>
      <c r="BU1179" s="8">
        <v>0</v>
      </c>
      <c r="BV1179" s="8">
        <v>0</v>
      </c>
      <c r="BW1179" s="8">
        <v>0</v>
      </c>
      <c r="BX1179" s="8">
        <v>0</v>
      </c>
      <c r="BY1179" s="8">
        <v>0</v>
      </c>
      <c r="BZ1179" s="8">
        <v>0</v>
      </c>
      <c r="CA1179" s="8">
        <v>0</v>
      </c>
      <c r="CB1179" s="8">
        <v>0</v>
      </c>
      <c r="CC1179" s="8">
        <v>0</v>
      </c>
      <c r="CD1179" s="8">
        <v>0</v>
      </c>
      <c r="CE1179" s="8">
        <v>0</v>
      </c>
      <c r="CF1179" s="8">
        <v>0</v>
      </c>
      <c r="CG1179" s="145">
        <v>0</v>
      </c>
      <c r="CH1179" s="81">
        <v>1</v>
      </c>
      <c r="CI1179" s="28">
        <v>0.1</v>
      </c>
      <c r="CJ1179" s="81">
        <v>0</v>
      </c>
      <c r="CK1179" s="28">
        <v>0</v>
      </c>
      <c r="CL1179" s="81">
        <v>0</v>
      </c>
      <c r="CM1179" s="28">
        <v>0</v>
      </c>
      <c r="CN1179" s="24">
        <v>19.904</v>
      </c>
      <c r="CO1179" s="24">
        <v>29.355499999999999</v>
      </c>
      <c r="CP1179" s="24" t="s">
        <v>105</v>
      </c>
      <c r="CQ1179" s="9"/>
    </row>
    <row r="1180" spans="1:95" x14ac:dyDescent="0.35">
      <c r="A1180" s="172">
        <v>4</v>
      </c>
      <c r="B1180" s="229">
        <v>0.875</v>
      </c>
      <c r="C1180" s="78">
        <v>4</v>
      </c>
      <c r="D1180" s="193">
        <v>0</v>
      </c>
      <c r="E1180" s="101">
        <v>2</v>
      </c>
      <c r="F1180" s="101">
        <v>0</v>
      </c>
      <c r="G1180" s="101">
        <v>0</v>
      </c>
      <c r="H1180" s="101">
        <v>1</v>
      </c>
      <c r="I1180" s="101">
        <v>1</v>
      </c>
      <c r="J1180" s="101">
        <v>0</v>
      </c>
      <c r="K1180" s="101">
        <v>0</v>
      </c>
      <c r="L1180" s="101">
        <v>0</v>
      </c>
      <c r="M1180" s="101">
        <v>0</v>
      </c>
      <c r="N1180" s="101">
        <v>0</v>
      </c>
      <c r="O1180" s="101">
        <v>0</v>
      </c>
      <c r="P1180" s="101">
        <v>0</v>
      </c>
      <c r="Q1180" s="101">
        <v>0</v>
      </c>
      <c r="R1180" s="101">
        <v>0</v>
      </c>
      <c r="S1180" s="101">
        <v>0</v>
      </c>
      <c r="T1180" s="101">
        <v>0</v>
      </c>
      <c r="U1180" s="101">
        <v>0</v>
      </c>
      <c r="V1180" s="101">
        <v>0</v>
      </c>
      <c r="W1180" s="239">
        <v>0</v>
      </c>
      <c r="X1180" s="81">
        <v>1</v>
      </c>
      <c r="Y1180" s="28">
        <v>0.25</v>
      </c>
      <c r="Z1180" s="81">
        <v>0</v>
      </c>
      <c r="AA1180" s="28">
        <v>0</v>
      </c>
      <c r="AB1180" s="81">
        <v>0</v>
      </c>
      <c r="AC1180" s="28">
        <v>0</v>
      </c>
      <c r="AD1180" s="24">
        <v>21.8675</v>
      </c>
      <c r="AE1180" s="24" t="s">
        <v>105</v>
      </c>
      <c r="AF1180" s="24" t="s">
        <v>105</v>
      </c>
      <c r="AG1180" s="9"/>
      <c r="AH1180" s="78">
        <v>6</v>
      </c>
      <c r="AI1180" s="193">
        <v>0</v>
      </c>
      <c r="AJ1180" s="101">
        <v>2</v>
      </c>
      <c r="AK1180" s="101">
        <v>3</v>
      </c>
      <c r="AL1180" s="101">
        <v>0</v>
      </c>
      <c r="AM1180" s="101">
        <v>1</v>
      </c>
      <c r="AN1180" s="101">
        <v>0</v>
      </c>
      <c r="AO1180" s="101">
        <v>0</v>
      </c>
      <c r="AP1180" s="101">
        <v>0</v>
      </c>
      <c r="AQ1180" s="101">
        <v>0</v>
      </c>
      <c r="AR1180" s="101">
        <v>0</v>
      </c>
      <c r="AS1180" s="101">
        <v>0</v>
      </c>
      <c r="AT1180" s="101">
        <v>0</v>
      </c>
      <c r="AU1180" s="101">
        <v>0</v>
      </c>
      <c r="AV1180" s="101">
        <v>0</v>
      </c>
      <c r="AW1180" s="101">
        <v>0</v>
      </c>
      <c r="AX1180" s="101">
        <v>0</v>
      </c>
      <c r="AY1180" s="101">
        <v>0</v>
      </c>
      <c r="AZ1180" s="101">
        <v>0</v>
      </c>
      <c r="BA1180" s="101">
        <v>0</v>
      </c>
      <c r="BB1180" s="239">
        <v>0</v>
      </c>
      <c r="BC1180" s="81">
        <v>0</v>
      </c>
      <c r="BD1180" s="28">
        <v>0</v>
      </c>
      <c r="BE1180" s="81">
        <v>0</v>
      </c>
      <c r="BF1180" s="28">
        <v>0</v>
      </c>
      <c r="BG1180" s="81">
        <v>0</v>
      </c>
      <c r="BH1180" s="28">
        <v>0</v>
      </c>
      <c r="BI1180" s="24">
        <v>16.678333333333331</v>
      </c>
      <c r="BJ1180" s="24">
        <v>28.130000000000003</v>
      </c>
      <c r="BK1180" s="24" t="s">
        <v>105</v>
      </c>
      <c r="BL1180" s="9"/>
      <c r="BM1180" s="78">
        <v>10</v>
      </c>
      <c r="BN1180" s="182">
        <v>0</v>
      </c>
      <c r="BO1180" s="8">
        <v>4</v>
      </c>
      <c r="BP1180" s="8">
        <v>3</v>
      </c>
      <c r="BQ1180" s="8">
        <v>0</v>
      </c>
      <c r="BR1180" s="8">
        <v>2</v>
      </c>
      <c r="BS1180" s="8">
        <v>1</v>
      </c>
      <c r="BT1180" s="8">
        <v>0</v>
      </c>
      <c r="BU1180" s="8">
        <v>0</v>
      </c>
      <c r="BV1180" s="8">
        <v>0</v>
      </c>
      <c r="BW1180" s="8">
        <v>0</v>
      </c>
      <c r="BX1180" s="8">
        <v>0</v>
      </c>
      <c r="BY1180" s="8">
        <v>0</v>
      </c>
      <c r="BZ1180" s="8">
        <v>0</v>
      </c>
      <c r="CA1180" s="8">
        <v>0</v>
      </c>
      <c r="CB1180" s="8">
        <v>0</v>
      </c>
      <c r="CC1180" s="8">
        <v>0</v>
      </c>
      <c r="CD1180" s="8">
        <v>0</v>
      </c>
      <c r="CE1180" s="8">
        <v>0</v>
      </c>
      <c r="CF1180" s="8">
        <v>0</v>
      </c>
      <c r="CG1180" s="145">
        <v>0</v>
      </c>
      <c r="CH1180" s="81">
        <v>1</v>
      </c>
      <c r="CI1180" s="28">
        <v>0.1</v>
      </c>
      <c r="CJ1180" s="81">
        <v>0</v>
      </c>
      <c r="CK1180" s="28">
        <v>0</v>
      </c>
      <c r="CL1180" s="81">
        <v>0</v>
      </c>
      <c r="CM1180" s="28">
        <v>0</v>
      </c>
      <c r="CN1180" s="24">
        <v>18.753999999999998</v>
      </c>
      <c r="CO1180" s="24">
        <v>30.785499999999999</v>
      </c>
      <c r="CP1180" s="24" t="s">
        <v>105</v>
      </c>
      <c r="CQ1180" s="9"/>
    </row>
    <row r="1181" spans="1:95" x14ac:dyDescent="0.35">
      <c r="A1181" s="172">
        <v>4</v>
      </c>
      <c r="B1181" s="229">
        <v>0.91666700000000001</v>
      </c>
      <c r="C1181" s="78">
        <v>3</v>
      </c>
      <c r="D1181" s="193">
        <v>0</v>
      </c>
      <c r="E1181" s="101">
        <v>0</v>
      </c>
      <c r="F1181" s="101">
        <v>0</v>
      </c>
      <c r="G1181" s="101">
        <v>1</v>
      </c>
      <c r="H1181" s="101">
        <v>1</v>
      </c>
      <c r="I1181" s="101">
        <v>0</v>
      </c>
      <c r="J1181" s="101">
        <v>1</v>
      </c>
      <c r="K1181" s="101">
        <v>0</v>
      </c>
      <c r="L1181" s="101">
        <v>0</v>
      </c>
      <c r="M1181" s="101">
        <v>0</v>
      </c>
      <c r="N1181" s="101">
        <v>0</v>
      </c>
      <c r="O1181" s="101">
        <v>0</v>
      </c>
      <c r="P1181" s="101">
        <v>0</v>
      </c>
      <c r="Q1181" s="101">
        <v>0</v>
      </c>
      <c r="R1181" s="101">
        <v>0</v>
      </c>
      <c r="S1181" s="101">
        <v>0</v>
      </c>
      <c r="T1181" s="101">
        <v>0</v>
      </c>
      <c r="U1181" s="101">
        <v>0</v>
      </c>
      <c r="V1181" s="101">
        <v>0</v>
      </c>
      <c r="W1181" s="239">
        <v>0</v>
      </c>
      <c r="X1181" s="81">
        <v>1</v>
      </c>
      <c r="Y1181" s="28">
        <v>0.33333333333333331</v>
      </c>
      <c r="Z1181" s="81">
        <v>1</v>
      </c>
      <c r="AA1181" s="28">
        <v>0.33333333333333331</v>
      </c>
      <c r="AB1181" s="81">
        <v>0</v>
      </c>
      <c r="AC1181" s="28">
        <v>0</v>
      </c>
      <c r="AD1181" s="24">
        <v>29</v>
      </c>
      <c r="AE1181" s="24" t="s">
        <v>105</v>
      </c>
      <c r="AF1181" s="24" t="s">
        <v>105</v>
      </c>
      <c r="AG1181" s="9"/>
      <c r="AH1181" s="78">
        <v>0</v>
      </c>
      <c r="AI1181" s="193">
        <v>0</v>
      </c>
      <c r="AJ1181" s="101">
        <v>0</v>
      </c>
      <c r="AK1181" s="101">
        <v>0</v>
      </c>
      <c r="AL1181" s="101">
        <v>0</v>
      </c>
      <c r="AM1181" s="101">
        <v>0</v>
      </c>
      <c r="AN1181" s="101">
        <v>0</v>
      </c>
      <c r="AO1181" s="101">
        <v>0</v>
      </c>
      <c r="AP1181" s="101">
        <v>0</v>
      </c>
      <c r="AQ1181" s="101">
        <v>0</v>
      </c>
      <c r="AR1181" s="101">
        <v>0</v>
      </c>
      <c r="AS1181" s="101">
        <v>0</v>
      </c>
      <c r="AT1181" s="101">
        <v>0</v>
      </c>
      <c r="AU1181" s="101">
        <v>0</v>
      </c>
      <c r="AV1181" s="101">
        <v>0</v>
      </c>
      <c r="AW1181" s="101">
        <v>0</v>
      </c>
      <c r="AX1181" s="101">
        <v>0</v>
      </c>
      <c r="AY1181" s="101">
        <v>0</v>
      </c>
      <c r="AZ1181" s="101">
        <v>0</v>
      </c>
      <c r="BA1181" s="101">
        <v>0</v>
      </c>
      <c r="BB1181" s="239">
        <v>0</v>
      </c>
      <c r="BC1181" s="81">
        <v>0</v>
      </c>
      <c r="BD1181" s="28" t="s">
        <v>105</v>
      </c>
      <c r="BE1181" s="81">
        <v>0</v>
      </c>
      <c r="BF1181" s="28" t="s">
        <v>105</v>
      </c>
      <c r="BG1181" s="81">
        <v>0</v>
      </c>
      <c r="BH1181" s="28" t="s">
        <v>105</v>
      </c>
      <c r="BI1181" s="24" t="s">
        <v>105</v>
      </c>
      <c r="BJ1181" s="24" t="s">
        <v>105</v>
      </c>
      <c r="BK1181" s="24" t="s">
        <v>105</v>
      </c>
      <c r="BL1181" s="9"/>
      <c r="BM1181" s="78">
        <v>3</v>
      </c>
      <c r="BN1181" s="182">
        <v>0</v>
      </c>
      <c r="BO1181" s="8">
        <v>0</v>
      </c>
      <c r="BP1181" s="8">
        <v>0</v>
      </c>
      <c r="BQ1181" s="8">
        <v>1</v>
      </c>
      <c r="BR1181" s="8">
        <v>1</v>
      </c>
      <c r="BS1181" s="8">
        <v>0</v>
      </c>
      <c r="BT1181" s="8">
        <v>1</v>
      </c>
      <c r="BU1181" s="8">
        <v>0</v>
      </c>
      <c r="BV1181" s="8">
        <v>0</v>
      </c>
      <c r="BW1181" s="8">
        <v>0</v>
      </c>
      <c r="BX1181" s="8">
        <v>0</v>
      </c>
      <c r="BY1181" s="8">
        <v>0</v>
      </c>
      <c r="BZ1181" s="8">
        <v>0</v>
      </c>
      <c r="CA1181" s="8">
        <v>0</v>
      </c>
      <c r="CB1181" s="8">
        <v>0</v>
      </c>
      <c r="CC1181" s="8">
        <v>0</v>
      </c>
      <c r="CD1181" s="8">
        <v>0</v>
      </c>
      <c r="CE1181" s="8">
        <v>0</v>
      </c>
      <c r="CF1181" s="8">
        <v>0</v>
      </c>
      <c r="CG1181" s="145">
        <v>0</v>
      </c>
      <c r="CH1181" s="81">
        <v>1</v>
      </c>
      <c r="CI1181" s="28">
        <v>0.33333333333333331</v>
      </c>
      <c r="CJ1181" s="81">
        <v>1</v>
      </c>
      <c r="CK1181" s="28">
        <v>0.33333333333333331</v>
      </c>
      <c r="CL1181" s="81">
        <v>0</v>
      </c>
      <c r="CM1181" s="28">
        <v>0</v>
      </c>
      <c r="CN1181" s="24">
        <v>29</v>
      </c>
      <c r="CO1181" s="24" t="s">
        <v>105</v>
      </c>
      <c r="CP1181" s="24" t="s">
        <v>105</v>
      </c>
      <c r="CQ1181" s="9"/>
    </row>
    <row r="1182" spans="1:95" x14ac:dyDescent="0.35">
      <c r="A1182" s="172">
        <v>4</v>
      </c>
      <c r="B1182" s="229">
        <v>0.95833299999999999</v>
      </c>
      <c r="C1182" s="79">
        <v>2</v>
      </c>
      <c r="D1182" s="240">
        <v>0</v>
      </c>
      <c r="E1182" s="241">
        <v>0</v>
      </c>
      <c r="F1182" s="241">
        <v>0</v>
      </c>
      <c r="G1182" s="241">
        <v>0</v>
      </c>
      <c r="H1182" s="241">
        <v>1</v>
      </c>
      <c r="I1182" s="241">
        <v>1</v>
      </c>
      <c r="J1182" s="241">
        <v>0</v>
      </c>
      <c r="K1182" s="241">
        <v>0</v>
      </c>
      <c r="L1182" s="241">
        <v>0</v>
      </c>
      <c r="M1182" s="241">
        <v>0</v>
      </c>
      <c r="N1182" s="241">
        <v>0</v>
      </c>
      <c r="O1182" s="241">
        <v>0</v>
      </c>
      <c r="P1182" s="241">
        <v>0</v>
      </c>
      <c r="Q1182" s="241">
        <v>0</v>
      </c>
      <c r="R1182" s="241">
        <v>0</v>
      </c>
      <c r="S1182" s="241">
        <v>0</v>
      </c>
      <c r="T1182" s="241">
        <v>0</v>
      </c>
      <c r="U1182" s="241">
        <v>0</v>
      </c>
      <c r="V1182" s="241">
        <v>0</v>
      </c>
      <c r="W1182" s="242">
        <v>0</v>
      </c>
      <c r="X1182" s="255">
        <v>1</v>
      </c>
      <c r="Y1182" s="254">
        <v>0.5</v>
      </c>
      <c r="Z1182" s="255">
        <v>0</v>
      </c>
      <c r="AA1182" s="254">
        <v>0</v>
      </c>
      <c r="AB1182" s="255">
        <v>0</v>
      </c>
      <c r="AC1182" s="254">
        <v>0</v>
      </c>
      <c r="AD1182" s="103">
        <v>31.395000000000003</v>
      </c>
      <c r="AE1182" s="103" t="s">
        <v>105</v>
      </c>
      <c r="AF1182" s="103" t="s">
        <v>105</v>
      </c>
      <c r="AG1182" s="9"/>
      <c r="AH1182" s="79">
        <v>0</v>
      </c>
      <c r="AI1182" s="240">
        <v>0</v>
      </c>
      <c r="AJ1182" s="241">
        <v>0</v>
      </c>
      <c r="AK1182" s="241">
        <v>0</v>
      </c>
      <c r="AL1182" s="241">
        <v>0</v>
      </c>
      <c r="AM1182" s="241">
        <v>0</v>
      </c>
      <c r="AN1182" s="241">
        <v>0</v>
      </c>
      <c r="AO1182" s="241">
        <v>0</v>
      </c>
      <c r="AP1182" s="241">
        <v>0</v>
      </c>
      <c r="AQ1182" s="241">
        <v>0</v>
      </c>
      <c r="AR1182" s="241">
        <v>0</v>
      </c>
      <c r="AS1182" s="241">
        <v>0</v>
      </c>
      <c r="AT1182" s="241">
        <v>0</v>
      </c>
      <c r="AU1182" s="241">
        <v>0</v>
      </c>
      <c r="AV1182" s="241">
        <v>0</v>
      </c>
      <c r="AW1182" s="241">
        <v>0</v>
      </c>
      <c r="AX1182" s="241">
        <v>0</v>
      </c>
      <c r="AY1182" s="241">
        <v>0</v>
      </c>
      <c r="AZ1182" s="241">
        <v>0</v>
      </c>
      <c r="BA1182" s="241">
        <v>0</v>
      </c>
      <c r="BB1182" s="242">
        <v>0</v>
      </c>
      <c r="BC1182" s="255">
        <v>0</v>
      </c>
      <c r="BD1182" s="254" t="s">
        <v>105</v>
      </c>
      <c r="BE1182" s="255">
        <v>0</v>
      </c>
      <c r="BF1182" s="254" t="s">
        <v>105</v>
      </c>
      <c r="BG1182" s="255">
        <v>0</v>
      </c>
      <c r="BH1182" s="254" t="s">
        <v>105</v>
      </c>
      <c r="BI1182" s="103" t="s">
        <v>105</v>
      </c>
      <c r="BJ1182" s="103" t="s">
        <v>105</v>
      </c>
      <c r="BK1182" s="103" t="s">
        <v>105</v>
      </c>
      <c r="BL1182" s="9"/>
      <c r="BM1182" s="79">
        <v>2</v>
      </c>
      <c r="BN1182" s="253">
        <v>0</v>
      </c>
      <c r="BO1182" s="13">
        <v>0</v>
      </c>
      <c r="BP1182" s="13">
        <v>0</v>
      </c>
      <c r="BQ1182" s="13">
        <v>0</v>
      </c>
      <c r="BR1182" s="13">
        <v>1</v>
      </c>
      <c r="BS1182" s="13">
        <v>1</v>
      </c>
      <c r="BT1182" s="13">
        <v>0</v>
      </c>
      <c r="BU1182" s="13">
        <v>0</v>
      </c>
      <c r="BV1182" s="13">
        <v>0</v>
      </c>
      <c r="BW1182" s="13">
        <v>0</v>
      </c>
      <c r="BX1182" s="13">
        <v>0</v>
      </c>
      <c r="BY1182" s="13">
        <v>0</v>
      </c>
      <c r="BZ1182" s="13">
        <v>0</v>
      </c>
      <c r="CA1182" s="13">
        <v>0</v>
      </c>
      <c r="CB1182" s="13">
        <v>0</v>
      </c>
      <c r="CC1182" s="13">
        <v>0</v>
      </c>
      <c r="CD1182" s="13">
        <v>0</v>
      </c>
      <c r="CE1182" s="13">
        <v>0</v>
      </c>
      <c r="CF1182" s="13">
        <v>0</v>
      </c>
      <c r="CG1182" s="148">
        <v>0</v>
      </c>
      <c r="CH1182" s="255">
        <v>1</v>
      </c>
      <c r="CI1182" s="254">
        <v>0.5</v>
      </c>
      <c r="CJ1182" s="255">
        <v>0</v>
      </c>
      <c r="CK1182" s="254">
        <v>0</v>
      </c>
      <c r="CL1182" s="255">
        <v>0</v>
      </c>
      <c r="CM1182" s="254">
        <v>0</v>
      </c>
      <c r="CN1182" s="103">
        <v>31.395000000000003</v>
      </c>
      <c r="CO1182" s="103" t="s">
        <v>105</v>
      </c>
      <c r="CP1182" s="103" t="s">
        <v>105</v>
      </c>
      <c r="CQ1182" s="9"/>
    </row>
    <row r="1183" spans="1:95" x14ac:dyDescent="0.35">
      <c r="A1183" s="172"/>
      <c r="B1183" s="323" t="s">
        <v>35</v>
      </c>
      <c r="C1183" s="324">
        <v>337</v>
      </c>
      <c r="D1183" s="325">
        <v>3</v>
      </c>
      <c r="E1183" s="325">
        <v>21</v>
      </c>
      <c r="F1183" s="325">
        <v>108</v>
      </c>
      <c r="G1183" s="325">
        <v>43</v>
      </c>
      <c r="H1183" s="325">
        <v>80</v>
      </c>
      <c r="I1183" s="325">
        <v>54</v>
      </c>
      <c r="J1183" s="325">
        <v>22</v>
      </c>
      <c r="K1183" s="325">
        <v>4</v>
      </c>
      <c r="L1183" s="325">
        <v>1</v>
      </c>
      <c r="M1183" s="325">
        <v>1</v>
      </c>
      <c r="N1183" s="325">
        <v>0</v>
      </c>
      <c r="O1183" s="325">
        <v>0</v>
      </c>
      <c r="P1183" s="325">
        <v>0</v>
      </c>
      <c r="Q1183" s="325">
        <v>0</v>
      </c>
      <c r="R1183" s="325">
        <v>0</v>
      </c>
      <c r="S1183" s="325">
        <v>0</v>
      </c>
      <c r="T1183" s="325">
        <v>0</v>
      </c>
      <c r="U1183" s="325">
        <v>0</v>
      </c>
      <c r="V1183" s="325">
        <v>0</v>
      </c>
      <c r="W1183" s="326">
        <v>0</v>
      </c>
      <c r="X1183" s="327">
        <v>82</v>
      </c>
      <c r="Y1183" s="343">
        <v>0.24332344213649851</v>
      </c>
      <c r="Z1183" s="327">
        <v>27</v>
      </c>
      <c r="AA1183" s="343">
        <v>8.0118694362017809E-2</v>
      </c>
      <c r="AB1183" s="327">
        <v>2</v>
      </c>
      <c r="AC1183" s="343">
        <v>5.9347181008902079E-3</v>
      </c>
      <c r="AD1183" s="344">
        <v>24.237804154302669</v>
      </c>
      <c r="AE1183" s="344">
        <v>32.475000000000001</v>
      </c>
      <c r="AF1183" s="344">
        <v>36.770000000000003</v>
      </c>
      <c r="AG1183" s="14"/>
      <c r="AH1183" s="327">
        <v>313</v>
      </c>
      <c r="AI1183" s="325">
        <v>23</v>
      </c>
      <c r="AJ1183" s="325">
        <v>92</v>
      </c>
      <c r="AK1183" s="325">
        <v>28</v>
      </c>
      <c r="AL1183" s="325">
        <v>48</v>
      </c>
      <c r="AM1183" s="325">
        <v>70</v>
      </c>
      <c r="AN1183" s="325">
        <v>44</v>
      </c>
      <c r="AO1183" s="325">
        <v>6</v>
      </c>
      <c r="AP1183" s="325">
        <v>2</v>
      </c>
      <c r="AQ1183" s="325">
        <v>0</v>
      </c>
      <c r="AR1183" s="325">
        <v>0</v>
      </c>
      <c r="AS1183" s="325">
        <v>0</v>
      </c>
      <c r="AT1183" s="325">
        <v>0</v>
      </c>
      <c r="AU1183" s="325">
        <v>0</v>
      </c>
      <c r="AV1183" s="325">
        <v>0</v>
      </c>
      <c r="AW1183" s="325">
        <v>0</v>
      </c>
      <c r="AX1183" s="325">
        <v>0</v>
      </c>
      <c r="AY1183" s="325">
        <v>0</v>
      </c>
      <c r="AZ1183" s="325">
        <v>0</v>
      </c>
      <c r="BA1183" s="325">
        <v>0</v>
      </c>
      <c r="BB1183" s="326">
        <v>0</v>
      </c>
      <c r="BC1183" s="327">
        <v>51</v>
      </c>
      <c r="BD1183" s="343">
        <v>0.16293929712460065</v>
      </c>
      <c r="BE1183" s="327">
        <v>8</v>
      </c>
      <c r="BF1183" s="343">
        <v>2.5559105431309903E-2</v>
      </c>
      <c r="BG1183" s="327">
        <v>0</v>
      </c>
      <c r="BH1183" s="343">
        <v>0</v>
      </c>
      <c r="BI1183" s="344">
        <v>20.979009584664539</v>
      </c>
      <c r="BJ1183" s="344">
        <v>30.410999999999998</v>
      </c>
      <c r="BK1183" s="344">
        <v>34.014000000000003</v>
      </c>
      <c r="BL1183" s="14"/>
      <c r="BM1183" s="327">
        <v>650</v>
      </c>
      <c r="BN1183" s="325">
        <v>26</v>
      </c>
      <c r="BO1183" s="325">
        <v>113</v>
      </c>
      <c r="BP1183" s="325">
        <v>136</v>
      </c>
      <c r="BQ1183" s="325">
        <v>91</v>
      </c>
      <c r="BR1183" s="325">
        <v>150</v>
      </c>
      <c r="BS1183" s="325">
        <v>98</v>
      </c>
      <c r="BT1183" s="325">
        <v>28</v>
      </c>
      <c r="BU1183" s="325">
        <v>6</v>
      </c>
      <c r="BV1183" s="325">
        <v>1</v>
      </c>
      <c r="BW1183" s="325">
        <v>1</v>
      </c>
      <c r="BX1183" s="325">
        <v>0</v>
      </c>
      <c r="BY1183" s="325">
        <v>0</v>
      </c>
      <c r="BZ1183" s="325">
        <v>0</v>
      </c>
      <c r="CA1183" s="325">
        <v>0</v>
      </c>
      <c r="CB1183" s="325">
        <v>0</v>
      </c>
      <c r="CC1183" s="325">
        <v>0</v>
      </c>
      <c r="CD1183" s="325">
        <v>0</v>
      </c>
      <c r="CE1183" s="325">
        <v>0</v>
      </c>
      <c r="CF1183" s="325">
        <v>0</v>
      </c>
      <c r="CG1183" s="326">
        <v>0</v>
      </c>
      <c r="CH1183" s="283">
        <v>133</v>
      </c>
      <c r="CI1183" s="307">
        <v>0.20461538461538462</v>
      </c>
      <c r="CJ1183" s="283">
        <v>35</v>
      </c>
      <c r="CK1183" s="307">
        <v>5.3846153846153849E-2</v>
      </c>
      <c r="CL1183" s="283">
        <v>2</v>
      </c>
      <c r="CM1183" s="307">
        <v>3.0769230769230769E-3</v>
      </c>
      <c r="CN1183" s="308">
        <v>22.668569230769236</v>
      </c>
      <c r="CO1183" s="308">
        <v>31.5</v>
      </c>
      <c r="CP1183" s="308">
        <v>35.524499999999989</v>
      </c>
      <c r="CQ1183" s="9"/>
    </row>
    <row r="1184" spans="1:95" x14ac:dyDescent="0.35">
      <c r="A1184" s="172"/>
      <c r="B1184" s="328" t="s">
        <v>36</v>
      </c>
      <c r="C1184" s="329">
        <v>356</v>
      </c>
      <c r="D1184" s="330">
        <v>3</v>
      </c>
      <c r="E1184" s="330">
        <v>28</v>
      </c>
      <c r="F1184" s="330">
        <v>110</v>
      </c>
      <c r="G1184" s="330">
        <v>47</v>
      </c>
      <c r="H1184" s="330">
        <v>83</v>
      </c>
      <c r="I1184" s="330">
        <v>57</v>
      </c>
      <c r="J1184" s="330">
        <v>22</v>
      </c>
      <c r="K1184" s="330">
        <v>4</v>
      </c>
      <c r="L1184" s="330">
        <v>1</v>
      </c>
      <c r="M1184" s="330">
        <v>1</v>
      </c>
      <c r="N1184" s="330">
        <v>0</v>
      </c>
      <c r="O1184" s="330">
        <v>0</v>
      </c>
      <c r="P1184" s="330">
        <v>0</v>
      </c>
      <c r="Q1184" s="330">
        <v>0</v>
      </c>
      <c r="R1184" s="330">
        <v>0</v>
      </c>
      <c r="S1184" s="330">
        <v>0</v>
      </c>
      <c r="T1184" s="330">
        <v>0</v>
      </c>
      <c r="U1184" s="330">
        <v>0</v>
      </c>
      <c r="V1184" s="330">
        <v>0</v>
      </c>
      <c r="W1184" s="331">
        <v>0</v>
      </c>
      <c r="X1184" s="332">
        <v>85</v>
      </c>
      <c r="Y1184" s="345">
        <v>0.23876404494382023</v>
      </c>
      <c r="Z1184" s="332">
        <v>27</v>
      </c>
      <c r="AA1184" s="345">
        <v>7.5842696629213488E-2</v>
      </c>
      <c r="AB1184" s="332">
        <v>2</v>
      </c>
      <c r="AC1184" s="345">
        <v>5.6179775280898875E-3</v>
      </c>
      <c r="AD1184" s="346">
        <v>24.087949438202241</v>
      </c>
      <c r="AE1184" s="346">
        <v>32.421500000000002</v>
      </c>
      <c r="AF1184" s="346">
        <v>36.676499999999997</v>
      </c>
      <c r="AG1184" s="14"/>
      <c r="AH1184" s="332">
        <v>337</v>
      </c>
      <c r="AI1184" s="330">
        <v>26</v>
      </c>
      <c r="AJ1184" s="330">
        <v>99</v>
      </c>
      <c r="AK1184" s="330">
        <v>34</v>
      </c>
      <c r="AL1184" s="330">
        <v>51</v>
      </c>
      <c r="AM1184" s="330">
        <v>74</v>
      </c>
      <c r="AN1184" s="330">
        <v>44</v>
      </c>
      <c r="AO1184" s="330">
        <v>7</v>
      </c>
      <c r="AP1184" s="330">
        <v>2</v>
      </c>
      <c r="AQ1184" s="330">
        <v>0</v>
      </c>
      <c r="AR1184" s="330">
        <v>0</v>
      </c>
      <c r="AS1184" s="330">
        <v>0</v>
      </c>
      <c r="AT1184" s="330">
        <v>0</v>
      </c>
      <c r="AU1184" s="330">
        <v>0</v>
      </c>
      <c r="AV1184" s="330">
        <v>0</v>
      </c>
      <c r="AW1184" s="330">
        <v>0</v>
      </c>
      <c r="AX1184" s="330">
        <v>0</v>
      </c>
      <c r="AY1184" s="330">
        <v>0</v>
      </c>
      <c r="AZ1184" s="330">
        <v>0</v>
      </c>
      <c r="BA1184" s="330">
        <v>0</v>
      </c>
      <c r="BB1184" s="331">
        <v>0</v>
      </c>
      <c r="BC1184" s="332">
        <v>52</v>
      </c>
      <c r="BD1184" s="345">
        <v>0.1543026706231454</v>
      </c>
      <c r="BE1184" s="332">
        <v>9</v>
      </c>
      <c r="BF1184" s="345">
        <v>2.6706231454005934E-2</v>
      </c>
      <c r="BG1184" s="332">
        <v>0</v>
      </c>
      <c r="BH1184" s="345">
        <v>0</v>
      </c>
      <c r="BI1184" s="346">
        <v>20.764272997032638</v>
      </c>
      <c r="BJ1184" s="346">
        <v>30.211000000000002</v>
      </c>
      <c r="BK1184" s="346">
        <v>33.977999999999994</v>
      </c>
      <c r="BL1184" s="14"/>
      <c r="BM1184" s="332">
        <v>693</v>
      </c>
      <c r="BN1184" s="330">
        <v>29</v>
      </c>
      <c r="BO1184" s="330">
        <v>127</v>
      </c>
      <c r="BP1184" s="330">
        <v>144</v>
      </c>
      <c r="BQ1184" s="330">
        <v>98</v>
      </c>
      <c r="BR1184" s="330">
        <v>157</v>
      </c>
      <c r="BS1184" s="330">
        <v>101</v>
      </c>
      <c r="BT1184" s="330">
        <v>29</v>
      </c>
      <c r="BU1184" s="330">
        <v>6</v>
      </c>
      <c r="BV1184" s="330">
        <v>1</v>
      </c>
      <c r="BW1184" s="330">
        <v>1</v>
      </c>
      <c r="BX1184" s="330">
        <v>0</v>
      </c>
      <c r="BY1184" s="330">
        <v>0</v>
      </c>
      <c r="BZ1184" s="330">
        <v>0</v>
      </c>
      <c r="CA1184" s="330">
        <v>0</v>
      </c>
      <c r="CB1184" s="330">
        <v>0</v>
      </c>
      <c r="CC1184" s="330">
        <v>0</v>
      </c>
      <c r="CD1184" s="330">
        <v>0</v>
      </c>
      <c r="CE1184" s="330">
        <v>0</v>
      </c>
      <c r="CF1184" s="330">
        <v>0</v>
      </c>
      <c r="CG1184" s="331">
        <v>0</v>
      </c>
      <c r="CH1184" s="288">
        <v>137</v>
      </c>
      <c r="CI1184" s="309">
        <v>0.1976911976911977</v>
      </c>
      <c r="CJ1184" s="288">
        <v>36</v>
      </c>
      <c r="CK1184" s="309">
        <v>5.1948051948051951E-2</v>
      </c>
      <c r="CL1184" s="288">
        <v>2</v>
      </c>
      <c r="CM1184" s="309">
        <v>2.886002886002886E-3</v>
      </c>
      <c r="CN1184" s="310">
        <v>22.471673881673887</v>
      </c>
      <c r="CO1184" s="310">
        <v>31.257999999999999</v>
      </c>
      <c r="CP1184" s="310">
        <v>35.402000000000001</v>
      </c>
      <c r="CQ1184" s="9"/>
    </row>
    <row r="1185" spans="1:95" x14ac:dyDescent="0.35">
      <c r="A1185" s="172"/>
      <c r="B1185" s="333" t="s">
        <v>37</v>
      </c>
      <c r="C1185" s="334">
        <v>361</v>
      </c>
      <c r="D1185" s="335">
        <v>3</v>
      </c>
      <c r="E1185" s="335">
        <v>28</v>
      </c>
      <c r="F1185" s="335">
        <v>110</v>
      </c>
      <c r="G1185" s="335">
        <v>48</v>
      </c>
      <c r="H1185" s="335">
        <v>85</v>
      </c>
      <c r="I1185" s="335">
        <v>58</v>
      </c>
      <c r="J1185" s="335">
        <v>23</v>
      </c>
      <c r="K1185" s="335">
        <v>4</v>
      </c>
      <c r="L1185" s="335">
        <v>1</v>
      </c>
      <c r="M1185" s="335">
        <v>1</v>
      </c>
      <c r="N1185" s="335">
        <v>0</v>
      </c>
      <c r="O1185" s="335">
        <v>0</v>
      </c>
      <c r="P1185" s="335">
        <v>0</v>
      </c>
      <c r="Q1185" s="335">
        <v>0</v>
      </c>
      <c r="R1185" s="335">
        <v>0</v>
      </c>
      <c r="S1185" s="335">
        <v>0</v>
      </c>
      <c r="T1185" s="335">
        <v>0</v>
      </c>
      <c r="U1185" s="335">
        <v>0</v>
      </c>
      <c r="V1185" s="335">
        <v>0</v>
      </c>
      <c r="W1185" s="336">
        <v>0</v>
      </c>
      <c r="X1185" s="337">
        <v>87</v>
      </c>
      <c r="Y1185" s="347">
        <v>0.24099722991689751</v>
      </c>
      <c r="Z1185" s="337">
        <v>28</v>
      </c>
      <c r="AA1185" s="347">
        <v>7.7562326869806089E-2</v>
      </c>
      <c r="AB1185" s="337">
        <v>2</v>
      </c>
      <c r="AC1185" s="347">
        <v>5.5401662049861496E-3</v>
      </c>
      <c r="AD1185" s="348">
        <v>24.128997214484674</v>
      </c>
      <c r="AE1185" s="348">
        <v>32.46</v>
      </c>
      <c r="AF1185" s="348">
        <v>36.659999999999997</v>
      </c>
      <c r="AG1185" s="14"/>
      <c r="AH1185" s="337">
        <v>337</v>
      </c>
      <c r="AI1185" s="335">
        <v>26</v>
      </c>
      <c r="AJ1185" s="335">
        <v>99</v>
      </c>
      <c r="AK1185" s="335">
        <v>34</v>
      </c>
      <c r="AL1185" s="335">
        <v>51</v>
      </c>
      <c r="AM1185" s="335">
        <v>74</v>
      </c>
      <c r="AN1185" s="335">
        <v>44</v>
      </c>
      <c r="AO1185" s="335">
        <v>7</v>
      </c>
      <c r="AP1185" s="335">
        <v>2</v>
      </c>
      <c r="AQ1185" s="335">
        <v>0</v>
      </c>
      <c r="AR1185" s="335">
        <v>0</v>
      </c>
      <c r="AS1185" s="335">
        <v>0</v>
      </c>
      <c r="AT1185" s="335">
        <v>0</v>
      </c>
      <c r="AU1185" s="335">
        <v>0</v>
      </c>
      <c r="AV1185" s="335">
        <v>0</v>
      </c>
      <c r="AW1185" s="335">
        <v>0</v>
      </c>
      <c r="AX1185" s="335">
        <v>0</v>
      </c>
      <c r="AY1185" s="335">
        <v>0</v>
      </c>
      <c r="AZ1185" s="335">
        <v>0</v>
      </c>
      <c r="BA1185" s="335">
        <v>0</v>
      </c>
      <c r="BB1185" s="336">
        <v>0</v>
      </c>
      <c r="BC1185" s="337">
        <v>52</v>
      </c>
      <c r="BD1185" s="347">
        <v>0.1543026706231454</v>
      </c>
      <c r="BE1185" s="337">
        <v>9</v>
      </c>
      <c r="BF1185" s="347">
        <v>2.6706231454005934E-2</v>
      </c>
      <c r="BG1185" s="337">
        <v>0</v>
      </c>
      <c r="BH1185" s="347">
        <v>0</v>
      </c>
      <c r="BI1185" s="348">
        <v>20.764272997032638</v>
      </c>
      <c r="BJ1185" s="348">
        <v>30.211000000000002</v>
      </c>
      <c r="BK1185" s="348">
        <v>33.977999999999994</v>
      </c>
      <c r="BL1185" s="14"/>
      <c r="BM1185" s="337">
        <v>698</v>
      </c>
      <c r="BN1185" s="335">
        <v>29</v>
      </c>
      <c r="BO1185" s="335">
        <v>127</v>
      </c>
      <c r="BP1185" s="335">
        <v>144</v>
      </c>
      <c r="BQ1185" s="335">
        <v>99</v>
      </c>
      <c r="BR1185" s="335">
        <v>159</v>
      </c>
      <c r="BS1185" s="335">
        <v>102</v>
      </c>
      <c r="BT1185" s="335">
        <v>30</v>
      </c>
      <c r="BU1185" s="335">
        <v>6</v>
      </c>
      <c r="BV1185" s="335">
        <v>1</v>
      </c>
      <c r="BW1185" s="335">
        <v>1</v>
      </c>
      <c r="BX1185" s="335">
        <v>0</v>
      </c>
      <c r="BY1185" s="335">
        <v>0</v>
      </c>
      <c r="BZ1185" s="335">
        <v>0</v>
      </c>
      <c r="CA1185" s="335">
        <v>0</v>
      </c>
      <c r="CB1185" s="335">
        <v>0</v>
      </c>
      <c r="CC1185" s="335">
        <v>0</v>
      </c>
      <c r="CD1185" s="335">
        <v>0</v>
      </c>
      <c r="CE1185" s="335">
        <v>0</v>
      </c>
      <c r="CF1185" s="335">
        <v>0</v>
      </c>
      <c r="CG1185" s="336">
        <v>0</v>
      </c>
      <c r="CH1185" s="293">
        <v>139</v>
      </c>
      <c r="CI1185" s="311">
        <v>0.1991404011461318</v>
      </c>
      <c r="CJ1185" s="293">
        <v>37</v>
      </c>
      <c r="CK1185" s="311">
        <v>5.300859598853868E-2</v>
      </c>
      <c r="CL1185" s="293">
        <v>2</v>
      </c>
      <c r="CM1185" s="311">
        <v>2.8653295128939827E-3</v>
      </c>
      <c r="CN1185" s="312">
        <v>22.499813218390809</v>
      </c>
      <c r="CO1185" s="312">
        <v>31.33649999999999</v>
      </c>
      <c r="CP1185" s="312">
        <v>35.4435</v>
      </c>
      <c r="CQ1185" s="9"/>
    </row>
    <row r="1186" spans="1:95" x14ac:dyDescent="0.35">
      <c r="A1186" s="172"/>
      <c r="B1186" s="338" t="s">
        <v>38</v>
      </c>
      <c r="C1186" s="339">
        <v>361</v>
      </c>
      <c r="D1186" s="340">
        <v>3</v>
      </c>
      <c r="E1186" s="340">
        <v>28</v>
      </c>
      <c r="F1186" s="340">
        <v>110</v>
      </c>
      <c r="G1186" s="340">
        <v>48</v>
      </c>
      <c r="H1186" s="340">
        <v>85</v>
      </c>
      <c r="I1186" s="340">
        <v>58</v>
      </c>
      <c r="J1186" s="340">
        <v>23</v>
      </c>
      <c r="K1186" s="340">
        <v>4</v>
      </c>
      <c r="L1186" s="340">
        <v>1</v>
      </c>
      <c r="M1186" s="340">
        <v>1</v>
      </c>
      <c r="N1186" s="340">
        <v>0</v>
      </c>
      <c r="O1186" s="340">
        <v>0</v>
      </c>
      <c r="P1186" s="340">
        <v>0</v>
      </c>
      <c r="Q1186" s="340">
        <v>0</v>
      </c>
      <c r="R1186" s="340">
        <v>0</v>
      </c>
      <c r="S1186" s="340">
        <v>0</v>
      </c>
      <c r="T1186" s="340">
        <v>0</v>
      </c>
      <c r="U1186" s="340">
        <v>0</v>
      </c>
      <c r="V1186" s="340">
        <v>0</v>
      </c>
      <c r="W1186" s="341">
        <v>0</v>
      </c>
      <c r="X1186" s="342">
        <v>87</v>
      </c>
      <c r="Y1186" s="349">
        <v>0.24099722991689751</v>
      </c>
      <c r="Z1186" s="342">
        <v>28</v>
      </c>
      <c r="AA1186" s="349">
        <v>7.7562326869806089E-2</v>
      </c>
      <c r="AB1186" s="342">
        <v>2</v>
      </c>
      <c r="AC1186" s="349">
        <v>5.5401662049861496E-3</v>
      </c>
      <c r="AD1186" s="350">
        <v>24.169252077562323</v>
      </c>
      <c r="AE1186" s="350">
        <v>32.494999999999997</v>
      </c>
      <c r="AF1186" s="350">
        <v>36.61999999999999</v>
      </c>
      <c r="AG1186" s="14"/>
      <c r="AH1186" s="342">
        <v>339</v>
      </c>
      <c r="AI1186" s="340">
        <v>26</v>
      </c>
      <c r="AJ1186" s="340">
        <v>99</v>
      </c>
      <c r="AK1186" s="340">
        <v>35</v>
      </c>
      <c r="AL1186" s="340">
        <v>51</v>
      </c>
      <c r="AM1186" s="340">
        <v>74</v>
      </c>
      <c r="AN1186" s="340">
        <v>44</v>
      </c>
      <c r="AO1186" s="340">
        <v>7</v>
      </c>
      <c r="AP1186" s="340">
        <v>3</v>
      </c>
      <c r="AQ1186" s="340">
        <v>0</v>
      </c>
      <c r="AR1186" s="340">
        <v>0</v>
      </c>
      <c r="AS1186" s="340">
        <v>0</v>
      </c>
      <c r="AT1186" s="340">
        <v>0</v>
      </c>
      <c r="AU1186" s="340">
        <v>0</v>
      </c>
      <c r="AV1186" s="340">
        <v>0</v>
      </c>
      <c r="AW1186" s="340">
        <v>0</v>
      </c>
      <c r="AX1186" s="340">
        <v>0</v>
      </c>
      <c r="AY1186" s="340">
        <v>0</v>
      </c>
      <c r="AZ1186" s="340">
        <v>0</v>
      </c>
      <c r="BA1186" s="340">
        <v>0</v>
      </c>
      <c r="BB1186" s="341">
        <v>0</v>
      </c>
      <c r="BC1186" s="342">
        <v>53</v>
      </c>
      <c r="BD1186" s="349">
        <v>0.15634218289085547</v>
      </c>
      <c r="BE1186" s="342">
        <v>10</v>
      </c>
      <c r="BF1186" s="349">
        <v>2.9498525073746312E-2</v>
      </c>
      <c r="BG1186" s="342">
        <v>0</v>
      </c>
      <c r="BH1186" s="349">
        <v>0</v>
      </c>
      <c r="BI1186" s="350">
        <v>20.809203539823006</v>
      </c>
      <c r="BJ1186" s="350">
        <v>30.33</v>
      </c>
      <c r="BK1186" s="350">
        <v>34.14</v>
      </c>
      <c r="BL1186" s="14"/>
      <c r="BM1186" s="342">
        <v>700</v>
      </c>
      <c r="BN1186" s="340">
        <v>29</v>
      </c>
      <c r="BO1186" s="340">
        <v>127</v>
      </c>
      <c r="BP1186" s="340">
        <v>145</v>
      </c>
      <c r="BQ1186" s="340">
        <v>99</v>
      </c>
      <c r="BR1186" s="340">
        <v>159</v>
      </c>
      <c r="BS1186" s="340">
        <v>102</v>
      </c>
      <c r="BT1186" s="340">
        <v>30</v>
      </c>
      <c r="BU1186" s="340">
        <v>7</v>
      </c>
      <c r="BV1186" s="340">
        <v>1</v>
      </c>
      <c r="BW1186" s="340">
        <v>1</v>
      </c>
      <c r="BX1186" s="340">
        <v>0</v>
      </c>
      <c r="BY1186" s="340">
        <v>0</v>
      </c>
      <c r="BZ1186" s="340">
        <v>0</v>
      </c>
      <c r="CA1186" s="340">
        <v>0</v>
      </c>
      <c r="CB1186" s="340">
        <v>0</v>
      </c>
      <c r="CC1186" s="340">
        <v>0</v>
      </c>
      <c r="CD1186" s="340">
        <v>0</v>
      </c>
      <c r="CE1186" s="340">
        <v>0</v>
      </c>
      <c r="CF1186" s="340">
        <v>0</v>
      </c>
      <c r="CG1186" s="341">
        <v>0</v>
      </c>
      <c r="CH1186" s="298">
        <v>140</v>
      </c>
      <c r="CI1186" s="313">
        <v>0.2</v>
      </c>
      <c r="CJ1186" s="298">
        <v>38</v>
      </c>
      <c r="CK1186" s="313">
        <v>5.4285714285714284E-2</v>
      </c>
      <c r="CL1186" s="298">
        <v>2</v>
      </c>
      <c r="CM1186" s="313">
        <v>2.8571428571428571E-3</v>
      </c>
      <c r="CN1186" s="314">
        <v>22.542028571428574</v>
      </c>
      <c r="CO1186" s="314">
        <v>31.455500000000001</v>
      </c>
      <c r="CP1186" s="314">
        <v>35.515499999999996</v>
      </c>
      <c r="CQ1186" s="9"/>
    </row>
    <row r="1187" spans="1:95" x14ac:dyDescent="0.35">
      <c r="A1187" s="172"/>
      <c r="H1187" s="9"/>
      <c r="I1187" s="9"/>
      <c r="AG1187" s="9"/>
      <c r="AM1187" s="9"/>
      <c r="AN1187" s="9"/>
      <c r="BL1187" s="9"/>
      <c r="BR1187" s="9"/>
      <c r="BS1187" s="9"/>
      <c r="CQ1187" s="9"/>
    </row>
    <row r="1188" spans="1:95" x14ac:dyDescent="0.35">
      <c r="A1188" s="172"/>
      <c r="B1188" s="177" t="s">
        <v>5</v>
      </c>
      <c r="C1188" s="17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36"/>
      <c r="AG1188" s="9"/>
      <c r="AM1188" s="9"/>
      <c r="AN1188" s="9"/>
      <c r="BL1188" s="9"/>
      <c r="BR1188" s="9"/>
      <c r="BS1188" s="9"/>
      <c r="CQ1188" s="9"/>
    </row>
    <row r="1189" spans="1:95" x14ac:dyDescent="0.35">
      <c r="A1189" s="172">
        <v>5</v>
      </c>
      <c r="B1189" s="229">
        <v>0</v>
      </c>
      <c r="C1189" s="77">
        <v>0</v>
      </c>
      <c r="D1189" s="237">
        <v>0</v>
      </c>
      <c r="E1189" s="70">
        <v>0</v>
      </c>
      <c r="F1189" s="70">
        <v>0</v>
      </c>
      <c r="G1189" s="70">
        <v>0</v>
      </c>
      <c r="H1189" s="70">
        <v>0</v>
      </c>
      <c r="I1189" s="70">
        <v>0</v>
      </c>
      <c r="J1189" s="70">
        <v>0</v>
      </c>
      <c r="K1189" s="70">
        <v>0</v>
      </c>
      <c r="L1189" s="70">
        <v>0</v>
      </c>
      <c r="M1189" s="70">
        <v>0</v>
      </c>
      <c r="N1189" s="70">
        <v>0</v>
      </c>
      <c r="O1189" s="70">
        <v>0</v>
      </c>
      <c r="P1189" s="70">
        <v>0</v>
      </c>
      <c r="Q1189" s="70">
        <v>0</v>
      </c>
      <c r="R1189" s="70">
        <v>0</v>
      </c>
      <c r="S1189" s="70">
        <v>0</v>
      </c>
      <c r="T1189" s="70">
        <v>0</v>
      </c>
      <c r="U1189" s="70">
        <v>0</v>
      </c>
      <c r="V1189" s="70">
        <v>0</v>
      </c>
      <c r="W1189" s="238">
        <v>0</v>
      </c>
      <c r="X1189" s="80">
        <v>0</v>
      </c>
      <c r="Y1189" s="27" t="s">
        <v>105</v>
      </c>
      <c r="Z1189" s="80">
        <v>0</v>
      </c>
      <c r="AA1189" s="27" t="s">
        <v>105</v>
      </c>
      <c r="AB1189" s="80">
        <v>0</v>
      </c>
      <c r="AC1189" s="27" t="s">
        <v>105</v>
      </c>
      <c r="AD1189" s="22" t="s">
        <v>105</v>
      </c>
      <c r="AE1189" s="22" t="s">
        <v>105</v>
      </c>
      <c r="AF1189" s="22" t="s">
        <v>105</v>
      </c>
      <c r="AG1189" s="9"/>
      <c r="AH1189" s="77">
        <v>0</v>
      </c>
      <c r="AI1189" s="237">
        <v>0</v>
      </c>
      <c r="AJ1189" s="70">
        <v>0</v>
      </c>
      <c r="AK1189" s="70">
        <v>0</v>
      </c>
      <c r="AL1189" s="70">
        <v>0</v>
      </c>
      <c r="AM1189" s="70">
        <v>0</v>
      </c>
      <c r="AN1189" s="70">
        <v>0</v>
      </c>
      <c r="AO1189" s="70">
        <v>0</v>
      </c>
      <c r="AP1189" s="70">
        <v>0</v>
      </c>
      <c r="AQ1189" s="70">
        <v>0</v>
      </c>
      <c r="AR1189" s="70">
        <v>0</v>
      </c>
      <c r="AS1189" s="70">
        <v>0</v>
      </c>
      <c r="AT1189" s="70">
        <v>0</v>
      </c>
      <c r="AU1189" s="70">
        <v>0</v>
      </c>
      <c r="AV1189" s="70">
        <v>0</v>
      </c>
      <c r="AW1189" s="70">
        <v>0</v>
      </c>
      <c r="AX1189" s="70">
        <v>0</v>
      </c>
      <c r="AY1189" s="70">
        <v>0</v>
      </c>
      <c r="AZ1189" s="70">
        <v>0</v>
      </c>
      <c r="BA1189" s="70">
        <v>0</v>
      </c>
      <c r="BB1189" s="238">
        <v>0</v>
      </c>
      <c r="BC1189" s="80">
        <v>0</v>
      </c>
      <c r="BD1189" s="27" t="s">
        <v>105</v>
      </c>
      <c r="BE1189" s="80">
        <v>0</v>
      </c>
      <c r="BF1189" s="27" t="s">
        <v>105</v>
      </c>
      <c r="BG1189" s="80">
        <v>0</v>
      </c>
      <c r="BH1189" s="27" t="s">
        <v>105</v>
      </c>
      <c r="BI1189" s="22" t="s">
        <v>105</v>
      </c>
      <c r="BJ1189" s="22" t="s">
        <v>105</v>
      </c>
      <c r="BK1189" s="22" t="s">
        <v>105</v>
      </c>
      <c r="BL1189" s="9"/>
      <c r="BM1189" s="77">
        <v>0</v>
      </c>
      <c r="BN1189" s="252">
        <v>0</v>
      </c>
      <c r="BO1189" s="142">
        <v>0</v>
      </c>
      <c r="BP1189" s="142">
        <v>0</v>
      </c>
      <c r="BQ1189" s="142">
        <v>0</v>
      </c>
      <c r="BR1189" s="142">
        <v>0</v>
      </c>
      <c r="BS1189" s="142">
        <v>0</v>
      </c>
      <c r="BT1189" s="142">
        <v>0</v>
      </c>
      <c r="BU1189" s="142">
        <v>0</v>
      </c>
      <c r="BV1189" s="142">
        <v>0</v>
      </c>
      <c r="BW1189" s="142">
        <v>0</v>
      </c>
      <c r="BX1189" s="142">
        <v>0</v>
      </c>
      <c r="BY1189" s="142">
        <v>0</v>
      </c>
      <c r="BZ1189" s="142">
        <v>0</v>
      </c>
      <c r="CA1189" s="142">
        <v>0</v>
      </c>
      <c r="CB1189" s="142">
        <v>0</v>
      </c>
      <c r="CC1189" s="142">
        <v>0</v>
      </c>
      <c r="CD1189" s="142">
        <v>0</v>
      </c>
      <c r="CE1189" s="142">
        <v>0</v>
      </c>
      <c r="CF1189" s="142">
        <v>0</v>
      </c>
      <c r="CG1189" s="143">
        <v>0</v>
      </c>
      <c r="CH1189" s="80">
        <v>0</v>
      </c>
      <c r="CI1189" s="27" t="s">
        <v>105</v>
      </c>
      <c r="CJ1189" s="80">
        <v>0</v>
      </c>
      <c r="CK1189" s="27" t="s">
        <v>105</v>
      </c>
      <c r="CL1189" s="80">
        <v>0</v>
      </c>
      <c r="CM1189" s="27" t="s">
        <v>105</v>
      </c>
      <c r="CN1189" s="22" t="s">
        <v>105</v>
      </c>
      <c r="CO1189" s="22" t="s">
        <v>105</v>
      </c>
      <c r="CP1189" s="22" t="s">
        <v>105</v>
      </c>
      <c r="CQ1189" s="9"/>
    </row>
    <row r="1190" spans="1:95" x14ac:dyDescent="0.35">
      <c r="A1190" s="172">
        <v>5</v>
      </c>
      <c r="B1190" s="229">
        <v>4.1667000000000003E-2</v>
      </c>
      <c r="C1190" s="78">
        <v>0</v>
      </c>
      <c r="D1190" s="193">
        <v>0</v>
      </c>
      <c r="E1190" s="101">
        <v>0</v>
      </c>
      <c r="F1190" s="101">
        <v>0</v>
      </c>
      <c r="G1190" s="101">
        <v>0</v>
      </c>
      <c r="H1190" s="101">
        <v>0</v>
      </c>
      <c r="I1190" s="101">
        <v>0</v>
      </c>
      <c r="J1190" s="101">
        <v>0</v>
      </c>
      <c r="K1190" s="101">
        <v>0</v>
      </c>
      <c r="L1190" s="101">
        <v>0</v>
      </c>
      <c r="M1190" s="101">
        <v>0</v>
      </c>
      <c r="N1190" s="101">
        <v>0</v>
      </c>
      <c r="O1190" s="101">
        <v>0</v>
      </c>
      <c r="P1190" s="101">
        <v>0</v>
      </c>
      <c r="Q1190" s="101">
        <v>0</v>
      </c>
      <c r="R1190" s="101">
        <v>0</v>
      </c>
      <c r="S1190" s="101">
        <v>0</v>
      </c>
      <c r="T1190" s="101">
        <v>0</v>
      </c>
      <c r="U1190" s="101">
        <v>0</v>
      </c>
      <c r="V1190" s="101">
        <v>0</v>
      </c>
      <c r="W1190" s="239">
        <v>0</v>
      </c>
      <c r="X1190" s="81">
        <v>0</v>
      </c>
      <c r="Y1190" s="28" t="s">
        <v>105</v>
      </c>
      <c r="Z1190" s="81">
        <v>0</v>
      </c>
      <c r="AA1190" s="28" t="s">
        <v>105</v>
      </c>
      <c r="AB1190" s="81">
        <v>0</v>
      </c>
      <c r="AC1190" s="28" t="s">
        <v>105</v>
      </c>
      <c r="AD1190" s="24" t="s">
        <v>105</v>
      </c>
      <c r="AE1190" s="24" t="s">
        <v>105</v>
      </c>
      <c r="AF1190" s="24" t="s">
        <v>105</v>
      </c>
      <c r="AG1190" s="9"/>
      <c r="AH1190" s="78">
        <v>0</v>
      </c>
      <c r="AI1190" s="193">
        <v>0</v>
      </c>
      <c r="AJ1190" s="101">
        <v>0</v>
      </c>
      <c r="AK1190" s="101">
        <v>0</v>
      </c>
      <c r="AL1190" s="101">
        <v>0</v>
      </c>
      <c r="AM1190" s="101">
        <v>0</v>
      </c>
      <c r="AN1190" s="101">
        <v>0</v>
      </c>
      <c r="AO1190" s="101">
        <v>0</v>
      </c>
      <c r="AP1190" s="101">
        <v>0</v>
      </c>
      <c r="AQ1190" s="101">
        <v>0</v>
      </c>
      <c r="AR1190" s="101">
        <v>0</v>
      </c>
      <c r="AS1190" s="101">
        <v>0</v>
      </c>
      <c r="AT1190" s="101">
        <v>0</v>
      </c>
      <c r="AU1190" s="101">
        <v>0</v>
      </c>
      <c r="AV1190" s="101">
        <v>0</v>
      </c>
      <c r="AW1190" s="101">
        <v>0</v>
      </c>
      <c r="AX1190" s="101">
        <v>0</v>
      </c>
      <c r="AY1190" s="101">
        <v>0</v>
      </c>
      <c r="AZ1190" s="101">
        <v>0</v>
      </c>
      <c r="BA1190" s="101">
        <v>0</v>
      </c>
      <c r="BB1190" s="239">
        <v>0</v>
      </c>
      <c r="BC1190" s="81">
        <v>0</v>
      </c>
      <c r="BD1190" s="28" t="s">
        <v>105</v>
      </c>
      <c r="BE1190" s="81">
        <v>0</v>
      </c>
      <c r="BF1190" s="28" t="s">
        <v>105</v>
      </c>
      <c r="BG1190" s="81">
        <v>0</v>
      </c>
      <c r="BH1190" s="28" t="s">
        <v>105</v>
      </c>
      <c r="BI1190" s="24" t="s">
        <v>105</v>
      </c>
      <c r="BJ1190" s="24" t="s">
        <v>105</v>
      </c>
      <c r="BK1190" s="24" t="s">
        <v>105</v>
      </c>
      <c r="BL1190" s="9"/>
      <c r="BM1190" s="78">
        <v>0</v>
      </c>
      <c r="BN1190" s="182">
        <v>0</v>
      </c>
      <c r="BO1190" s="8">
        <v>0</v>
      </c>
      <c r="BP1190" s="8">
        <v>0</v>
      </c>
      <c r="BQ1190" s="8">
        <v>0</v>
      </c>
      <c r="BR1190" s="8">
        <v>0</v>
      </c>
      <c r="BS1190" s="8">
        <v>0</v>
      </c>
      <c r="BT1190" s="8">
        <v>0</v>
      </c>
      <c r="BU1190" s="8">
        <v>0</v>
      </c>
      <c r="BV1190" s="8">
        <v>0</v>
      </c>
      <c r="BW1190" s="8">
        <v>0</v>
      </c>
      <c r="BX1190" s="8">
        <v>0</v>
      </c>
      <c r="BY1190" s="8">
        <v>0</v>
      </c>
      <c r="BZ1190" s="8">
        <v>0</v>
      </c>
      <c r="CA1190" s="8">
        <v>0</v>
      </c>
      <c r="CB1190" s="8">
        <v>0</v>
      </c>
      <c r="CC1190" s="8">
        <v>0</v>
      </c>
      <c r="CD1190" s="8">
        <v>0</v>
      </c>
      <c r="CE1190" s="8">
        <v>0</v>
      </c>
      <c r="CF1190" s="8">
        <v>0</v>
      </c>
      <c r="CG1190" s="145">
        <v>0</v>
      </c>
      <c r="CH1190" s="81">
        <v>0</v>
      </c>
      <c r="CI1190" s="28" t="s">
        <v>105</v>
      </c>
      <c r="CJ1190" s="81">
        <v>0</v>
      </c>
      <c r="CK1190" s="28" t="s">
        <v>105</v>
      </c>
      <c r="CL1190" s="81">
        <v>0</v>
      </c>
      <c r="CM1190" s="28" t="s">
        <v>105</v>
      </c>
      <c r="CN1190" s="24" t="s">
        <v>105</v>
      </c>
      <c r="CO1190" s="24" t="s">
        <v>105</v>
      </c>
      <c r="CP1190" s="24" t="s">
        <v>105</v>
      </c>
      <c r="CQ1190" s="9"/>
    </row>
    <row r="1191" spans="1:95" x14ac:dyDescent="0.35">
      <c r="A1191" s="172">
        <v>5</v>
      </c>
      <c r="B1191" s="229">
        <v>8.3333000000000004E-2</v>
      </c>
      <c r="C1191" s="78">
        <v>0</v>
      </c>
      <c r="D1191" s="193">
        <v>0</v>
      </c>
      <c r="E1191" s="101">
        <v>0</v>
      </c>
      <c r="F1191" s="101">
        <v>0</v>
      </c>
      <c r="G1191" s="101">
        <v>0</v>
      </c>
      <c r="H1191" s="101">
        <v>0</v>
      </c>
      <c r="I1191" s="101">
        <v>0</v>
      </c>
      <c r="J1191" s="101">
        <v>0</v>
      </c>
      <c r="K1191" s="101">
        <v>0</v>
      </c>
      <c r="L1191" s="101">
        <v>0</v>
      </c>
      <c r="M1191" s="101">
        <v>0</v>
      </c>
      <c r="N1191" s="101">
        <v>0</v>
      </c>
      <c r="O1191" s="101">
        <v>0</v>
      </c>
      <c r="P1191" s="101">
        <v>0</v>
      </c>
      <c r="Q1191" s="101">
        <v>0</v>
      </c>
      <c r="R1191" s="101">
        <v>0</v>
      </c>
      <c r="S1191" s="101">
        <v>0</v>
      </c>
      <c r="T1191" s="101">
        <v>0</v>
      </c>
      <c r="U1191" s="101">
        <v>0</v>
      </c>
      <c r="V1191" s="101">
        <v>0</v>
      </c>
      <c r="W1191" s="239">
        <v>0</v>
      </c>
      <c r="X1191" s="81">
        <v>0</v>
      </c>
      <c r="Y1191" s="28" t="s">
        <v>105</v>
      </c>
      <c r="Z1191" s="81">
        <v>0</v>
      </c>
      <c r="AA1191" s="28" t="s">
        <v>105</v>
      </c>
      <c r="AB1191" s="81">
        <v>0</v>
      </c>
      <c r="AC1191" s="28" t="s">
        <v>105</v>
      </c>
      <c r="AD1191" s="24" t="s">
        <v>105</v>
      </c>
      <c r="AE1191" s="24" t="s">
        <v>105</v>
      </c>
      <c r="AF1191" s="24" t="s">
        <v>105</v>
      </c>
      <c r="AG1191" s="9"/>
      <c r="AH1191" s="78">
        <v>0</v>
      </c>
      <c r="AI1191" s="193">
        <v>0</v>
      </c>
      <c r="AJ1191" s="101">
        <v>0</v>
      </c>
      <c r="AK1191" s="101">
        <v>0</v>
      </c>
      <c r="AL1191" s="101">
        <v>0</v>
      </c>
      <c r="AM1191" s="101">
        <v>0</v>
      </c>
      <c r="AN1191" s="101">
        <v>0</v>
      </c>
      <c r="AO1191" s="101">
        <v>0</v>
      </c>
      <c r="AP1191" s="101">
        <v>0</v>
      </c>
      <c r="AQ1191" s="101">
        <v>0</v>
      </c>
      <c r="AR1191" s="101">
        <v>0</v>
      </c>
      <c r="AS1191" s="101">
        <v>0</v>
      </c>
      <c r="AT1191" s="101">
        <v>0</v>
      </c>
      <c r="AU1191" s="101">
        <v>0</v>
      </c>
      <c r="AV1191" s="101">
        <v>0</v>
      </c>
      <c r="AW1191" s="101">
        <v>0</v>
      </c>
      <c r="AX1191" s="101">
        <v>0</v>
      </c>
      <c r="AY1191" s="101">
        <v>0</v>
      </c>
      <c r="AZ1191" s="101">
        <v>0</v>
      </c>
      <c r="BA1191" s="101">
        <v>0</v>
      </c>
      <c r="BB1191" s="239">
        <v>0</v>
      </c>
      <c r="BC1191" s="81">
        <v>0</v>
      </c>
      <c r="BD1191" s="28" t="s">
        <v>105</v>
      </c>
      <c r="BE1191" s="81">
        <v>0</v>
      </c>
      <c r="BF1191" s="28" t="s">
        <v>105</v>
      </c>
      <c r="BG1191" s="81">
        <v>0</v>
      </c>
      <c r="BH1191" s="28" t="s">
        <v>105</v>
      </c>
      <c r="BI1191" s="24" t="s">
        <v>105</v>
      </c>
      <c r="BJ1191" s="24" t="s">
        <v>105</v>
      </c>
      <c r="BK1191" s="24" t="s">
        <v>105</v>
      </c>
      <c r="BL1191" s="9"/>
      <c r="BM1191" s="78">
        <v>0</v>
      </c>
      <c r="BN1191" s="182">
        <v>0</v>
      </c>
      <c r="BO1191" s="8">
        <v>0</v>
      </c>
      <c r="BP1191" s="8">
        <v>0</v>
      </c>
      <c r="BQ1191" s="8">
        <v>0</v>
      </c>
      <c r="BR1191" s="8">
        <v>0</v>
      </c>
      <c r="BS1191" s="8">
        <v>0</v>
      </c>
      <c r="BT1191" s="8">
        <v>0</v>
      </c>
      <c r="BU1191" s="8">
        <v>0</v>
      </c>
      <c r="BV1191" s="8">
        <v>0</v>
      </c>
      <c r="BW1191" s="8">
        <v>0</v>
      </c>
      <c r="BX1191" s="8">
        <v>0</v>
      </c>
      <c r="BY1191" s="8">
        <v>0</v>
      </c>
      <c r="BZ1191" s="8">
        <v>0</v>
      </c>
      <c r="CA1191" s="8">
        <v>0</v>
      </c>
      <c r="CB1191" s="8">
        <v>0</v>
      </c>
      <c r="CC1191" s="8">
        <v>0</v>
      </c>
      <c r="CD1191" s="8">
        <v>0</v>
      </c>
      <c r="CE1191" s="8">
        <v>0</v>
      </c>
      <c r="CF1191" s="8">
        <v>0</v>
      </c>
      <c r="CG1191" s="145">
        <v>0</v>
      </c>
      <c r="CH1191" s="81">
        <v>0</v>
      </c>
      <c r="CI1191" s="28" t="s">
        <v>105</v>
      </c>
      <c r="CJ1191" s="81">
        <v>0</v>
      </c>
      <c r="CK1191" s="28" t="s">
        <v>105</v>
      </c>
      <c r="CL1191" s="81">
        <v>0</v>
      </c>
      <c r="CM1191" s="28" t="s">
        <v>105</v>
      </c>
      <c r="CN1191" s="24" t="s">
        <v>105</v>
      </c>
      <c r="CO1191" s="24" t="s">
        <v>105</v>
      </c>
      <c r="CP1191" s="24" t="s">
        <v>105</v>
      </c>
      <c r="CQ1191" s="9"/>
    </row>
    <row r="1192" spans="1:95" x14ac:dyDescent="0.35">
      <c r="A1192" s="172">
        <v>5</v>
      </c>
      <c r="B1192" s="229">
        <v>0.125</v>
      </c>
      <c r="C1192" s="78">
        <v>0</v>
      </c>
      <c r="D1192" s="193">
        <v>0</v>
      </c>
      <c r="E1192" s="101">
        <v>0</v>
      </c>
      <c r="F1192" s="101">
        <v>0</v>
      </c>
      <c r="G1192" s="101">
        <v>0</v>
      </c>
      <c r="H1192" s="101">
        <v>0</v>
      </c>
      <c r="I1192" s="101">
        <v>0</v>
      </c>
      <c r="J1192" s="101">
        <v>0</v>
      </c>
      <c r="K1192" s="101">
        <v>0</v>
      </c>
      <c r="L1192" s="101">
        <v>0</v>
      </c>
      <c r="M1192" s="101">
        <v>0</v>
      </c>
      <c r="N1192" s="101">
        <v>0</v>
      </c>
      <c r="O1192" s="101">
        <v>0</v>
      </c>
      <c r="P1192" s="101">
        <v>0</v>
      </c>
      <c r="Q1192" s="101">
        <v>0</v>
      </c>
      <c r="R1192" s="101">
        <v>0</v>
      </c>
      <c r="S1192" s="101">
        <v>0</v>
      </c>
      <c r="T1192" s="101">
        <v>0</v>
      </c>
      <c r="U1192" s="101">
        <v>0</v>
      </c>
      <c r="V1192" s="101">
        <v>0</v>
      </c>
      <c r="W1192" s="239">
        <v>0</v>
      </c>
      <c r="X1192" s="81">
        <v>0</v>
      </c>
      <c r="Y1192" s="28" t="s">
        <v>105</v>
      </c>
      <c r="Z1192" s="81">
        <v>0</v>
      </c>
      <c r="AA1192" s="28" t="s">
        <v>105</v>
      </c>
      <c r="AB1192" s="81">
        <v>0</v>
      </c>
      <c r="AC1192" s="28" t="s">
        <v>105</v>
      </c>
      <c r="AD1192" s="24" t="s">
        <v>105</v>
      </c>
      <c r="AE1192" s="24" t="s">
        <v>105</v>
      </c>
      <c r="AF1192" s="24" t="s">
        <v>105</v>
      </c>
      <c r="AG1192" s="9"/>
      <c r="AH1192" s="78">
        <v>1</v>
      </c>
      <c r="AI1192" s="193">
        <v>0</v>
      </c>
      <c r="AJ1192" s="101">
        <v>0</v>
      </c>
      <c r="AK1192" s="101">
        <v>0</v>
      </c>
      <c r="AL1192" s="101">
        <v>0</v>
      </c>
      <c r="AM1192" s="101">
        <v>0</v>
      </c>
      <c r="AN1192" s="101">
        <v>1</v>
      </c>
      <c r="AO1192" s="101">
        <v>0</v>
      </c>
      <c r="AP1192" s="101">
        <v>0</v>
      </c>
      <c r="AQ1192" s="101">
        <v>0</v>
      </c>
      <c r="AR1192" s="101">
        <v>0</v>
      </c>
      <c r="AS1192" s="101">
        <v>0</v>
      </c>
      <c r="AT1192" s="101">
        <v>0</v>
      </c>
      <c r="AU1192" s="101">
        <v>0</v>
      </c>
      <c r="AV1192" s="101">
        <v>0</v>
      </c>
      <c r="AW1192" s="101">
        <v>0</v>
      </c>
      <c r="AX1192" s="101">
        <v>0</v>
      </c>
      <c r="AY1192" s="101">
        <v>0</v>
      </c>
      <c r="AZ1192" s="101">
        <v>0</v>
      </c>
      <c r="BA1192" s="101">
        <v>0</v>
      </c>
      <c r="BB1192" s="239">
        <v>0</v>
      </c>
      <c r="BC1192" s="81">
        <v>1</v>
      </c>
      <c r="BD1192" s="28">
        <v>1</v>
      </c>
      <c r="BE1192" s="81">
        <v>0</v>
      </c>
      <c r="BF1192" s="28">
        <v>0</v>
      </c>
      <c r="BG1192" s="81">
        <v>0</v>
      </c>
      <c r="BH1192" s="28">
        <v>0</v>
      </c>
      <c r="BI1192" s="24">
        <v>32.25</v>
      </c>
      <c r="BJ1192" s="24" t="s">
        <v>105</v>
      </c>
      <c r="BK1192" s="24" t="s">
        <v>105</v>
      </c>
      <c r="BL1192" s="9"/>
      <c r="BM1192" s="78">
        <v>1</v>
      </c>
      <c r="BN1192" s="182">
        <v>0</v>
      </c>
      <c r="BO1192" s="8">
        <v>0</v>
      </c>
      <c r="BP1192" s="8">
        <v>0</v>
      </c>
      <c r="BQ1192" s="8">
        <v>0</v>
      </c>
      <c r="BR1192" s="8">
        <v>0</v>
      </c>
      <c r="BS1192" s="8">
        <v>1</v>
      </c>
      <c r="BT1192" s="8">
        <v>0</v>
      </c>
      <c r="BU1192" s="8">
        <v>0</v>
      </c>
      <c r="BV1192" s="8">
        <v>0</v>
      </c>
      <c r="BW1192" s="8">
        <v>0</v>
      </c>
      <c r="BX1192" s="8">
        <v>0</v>
      </c>
      <c r="BY1192" s="8">
        <v>0</v>
      </c>
      <c r="BZ1192" s="8">
        <v>0</v>
      </c>
      <c r="CA1192" s="8">
        <v>0</v>
      </c>
      <c r="CB1192" s="8">
        <v>0</v>
      </c>
      <c r="CC1192" s="8">
        <v>0</v>
      </c>
      <c r="CD1192" s="8">
        <v>0</v>
      </c>
      <c r="CE1192" s="8">
        <v>0</v>
      </c>
      <c r="CF1192" s="8">
        <v>0</v>
      </c>
      <c r="CG1192" s="145">
        <v>0</v>
      </c>
      <c r="CH1192" s="81">
        <v>1</v>
      </c>
      <c r="CI1192" s="28">
        <v>1</v>
      </c>
      <c r="CJ1192" s="81">
        <v>0</v>
      </c>
      <c r="CK1192" s="28">
        <v>0</v>
      </c>
      <c r="CL1192" s="81">
        <v>0</v>
      </c>
      <c r="CM1192" s="28">
        <v>0</v>
      </c>
      <c r="CN1192" s="24">
        <v>32.25</v>
      </c>
      <c r="CO1192" s="24" t="s">
        <v>105</v>
      </c>
      <c r="CP1192" s="24" t="s">
        <v>105</v>
      </c>
      <c r="CQ1192" s="9"/>
    </row>
    <row r="1193" spans="1:95" x14ac:dyDescent="0.35">
      <c r="A1193" s="172">
        <v>5</v>
      </c>
      <c r="B1193" s="229">
        <v>0.16666700000000001</v>
      </c>
      <c r="C1193" s="78">
        <v>0</v>
      </c>
      <c r="D1193" s="193">
        <v>0</v>
      </c>
      <c r="E1193" s="101">
        <v>0</v>
      </c>
      <c r="F1193" s="101">
        <v>0</v>
      </c>
      <c r="G1193" s="101">
        <v>0</v>
      </c>
      <c r="H1193" s="101">
        <v>0</v>
      </c>
      <c r="I1193" s="101">
        <v>0</v>
      </c>
      <c r="J1193" s="101">
        <v>0</v>
      </c>
      <c r="K1193" s="101">
        <v>0</v>
      </c>
      <c r="L1193" s="101">
        <v>0</v>
      </c>
      <c r="M1193" s="101">
        <v>0</v>
      </c>
      <c r="N1193" s="101">
        <v>0</v>
      </c>
      <c r="O1193" s="101">
        <v>0</v>
      </c>
      <c r="P1193" s="101">
        <v>0</v>
      </c>
      <c r="Q1193" s="101">
        <v>0</v>
      </c>
      <c r="R1193" s="101">
        <v>0</v>
      </c>
      <c r="S1193" s="101">
        <v>0</v>
      </c>
      <c r="T1193" s="101">
        <v>0</v>
      </c>
      <c r="U1193" s="101">
        <v>0</v>
      </c>
      <c r="V1193" s="101">
        <v>0</v>
      </c>
      <c r="W1193" s="239">
        <v>0</v>
      </c>
      <c r="X1193" s="81">
        <v>0</v>
      </c>
      <c r="Y1193" s="28" t="s">
        <v>105</v>
      </c>
      <c r="Z1193" s="81">
        <v>0</v>
      </c>
      <c r="AA1193" s="28" t="s">
        <v>105</v>
      </c>
      <c r="AB1193" s="81">
        <v>0</v>
      </c>
      <c r="AC1193" s="28" t="s">
        <v>105</v>
      </c>
      <c r="AD1193" s="24" t="s">
        <v>105</v>
      </c>
      <c r="AE1193" s="24" t="s">
        <v>105</v>
      </c>
      <c r="AF1193" s="24" t="s">
        <v>105</v>
      </c>
      <c r="AG1193" s="9"/>
      <c r="AH1193" s="78">
        <v>0</v>
      </c>
      <c r="AI1193" s="193">
        <v>0</v>
      </c>
      <c r="AJ1193" s="101">
        <v>0</v>
      </c>
      <c r="AK1193" s="101">
        <v>0</v>
      </c>
      <c r="AL1193" s="101">
        <v>0</v>
      </c>
      <c r="AM1193" s="101">
        <v>0</v>
      </c>
      <c r="AN1193" s="101">
        <v>0</v>
      </c>
      <c r="AO1193" s="101">
        <v>0</v>
      </c>
      <c r="AP1193" s="101">
        <v>0</v>
      </c>
      <c r="AQ1193" s="101">
        <v>0</v>
      </c>
      <c r="AR1193" s="101">
        <v>0</v>
      </c>
      <c r="AS1193" s="101">
        <v>0</v>
      </c>
      <c r="AT1193" s="101">
        <v>0</v>
      </c>
      <c r="AU1193" s="101">
        <v>0</v>
      </c>
      <c r="AV1193" s="101">
        <v>0</v>
      </c>
      <c r="AW1193" s="101">
        <v>0</v>
      </c>
      <c r="AX1193" s="101">
        <v>0</v>
      </c>
      <c r="AY1193" s="101">
        <v>0</v>
      </c>
      <c r="AZ1193" s="101">
        <v>0</v>
      </c>
      <c r="BA1193" s="101">
        <v>0</v>
      </c>
      <c r="BB1193" s="239">
        <v>0</v>
      </c>
      <c r="BC1193" s="81">
        <v>0</v>
      </c>
      <c r="BD1193" s="28" t="s">
        <v>105</v>
      </c>
      <c r="BE1193" s="81">
        <v>0</v>
      </c>
      <c r="BF1193" s="28" t="s">
        <v>105</v>
      </c>
      <c r="BG1193" s="81">
        <v>0</v>
      </c>
      <c r="BH1193" s="28" t="s">
        <v>105</v>
      </c>
      <c r="BI1193" s="24" t="s">
        <v>105</v>
      </c>
      <c r="BJ1193" s="24" t="s">
        <v>105</v>
      </c>
      <c r="BK1193" s="24" t="s">
        <v>105</v>
      </c>
      <c r="BL1193" s="9"/>
      <c r="BM1193" s="78">
        <v>0</v>
      </c>
      <c r="BN1193" s="182">
        <v>0</v>
      </c>
      <c r="BO1193" s="8">
        <v>0</v>
      </c>
      <c r="BP1193" s="8">
        <v>0</v>
      </c>
      <c r="BQ1193" s="8">
        <v>0</v>
      </c>
      <c r="BR1193" s="8">
        <v>0</v>
      </c>
      <c r="BS1193" s="8">
        <v>0</v>
      </c>
      <c r="BT1193" s="8">
        <v>0</v>
      </c>
      <c r="BU1193" s="8">
        <v>0</v>
      </c>
      <c r="BV1193" s="8">
        <v>0</v>
      </c>
      <c r="BW1193" s="8">
        <v>0</v>
      </c>
      <c r="BX1193" s="8">
        <v>0</v>
      </c>
      <c r="BY1193" s="8">
        <v>0</v>
      </c>
      <c r="BZ1193" s="8">
        <v>0</v>
      </c>
      <c r="CA1193" s="8">
        <v>0</v>
      </c>
      <c r="CB1193" s="8">
        <v>0</v>
      </c>
      <c r="CC1193" s="8">
        <v>0</v>
      </c>
      <c r="CD1193" s="8">
        <v>0</v>
      </c>
      <c r="CE1193" s="8">
        <v>0</v>
      </c>
      <c r="CF1193" s="8">
        <v>0</v>
      </c>
      <c r="CG1193" s="145">
        <v>0</v>
      </c>
      <c r="CH1193" s="81">
        <v>0</v>
      </c>
      <c r="CI1193" s="28" t="s">
        <v>105</v>
      </c>
      <c r="CJ1193" s="81">
        <v>0</v>
      </c>
      <c r="CK1193" s="28" t="s">
        <v>105</v>
      </c>
      <c r="CL1193" s="81">
        <v>0</v>
      </c>
      <c r="CM1193" s="28" t="s">
        <v>105</v>
      </c>
      <c r="CN1193" s="24" t="s">
        <v>105</v>
      </c>
      <c r="CO1193" s="24" t="s">
        <v>105</v>
      </c>
      <c r="CP1193" s="24" t="s">
        <v>105</v>
      </c>
      <c r="CQ1193" s="9"/>
    </row>
    <row r="1194" spans="1:95" x14ac:dyDescent="0.35">
      <c r="A1194" s="172">
        <v>5</v>
      </c>
      <c r="B1194" s="229">
        <v>0.20833299999999999</v>
      </c>
      <c r="C1194" s="78">
        <v>0</v>
      </c>
      <c r="D1194" s="193">
        <v>0</v>
      </c>
      <c r="E1194" s="101">
        <v>0</v>
      </c>
      <c r="F1194" s="101">
        <v>0</v>
      </c>
      <c r="G1194" s="101">
        <v>0</v>
      </c>
      <c r="H1194" s="101">
        <v>0</v>
      </c>
      <c r="I1194" s="101">
        <v>0</v>
      </c>
      <c r="J1194" s="101">
        <v>0</v>
      </c>
      <c r="K1194" s="101">
        <v>0</v>
      </c>
      <c r="L1194" s="101">
        <v>0</v>
      </c>
      <c r="M1194" s="101">
        <v>0</v>
      </c>
      <c r="N1194" s="101">
        <v>0</v>
      </c>
      <c r="O1194" s="101">
        <v>0</v>
      </c>
      <c r="P1194" s="101">
        <v>0</v>
      </c>
      <c r="Q1194" s="101">
        <v>0</v>
      </c>
      <c r="R1194" s="101">
        <v>0</v>
      </c>
      <c r="S1194" s="101">
        <v>0</v>
      </c>
      <c r="T1194" s="101">
        <v>0</v>
      </c>
      <c r="U1194" s="101">
        <v>0</v>
      </c>
      <c r="V1194" s="101">
        <v>0</v>
      </c>
      <c r="W1194" s="239">
        <v>0</v>
      </c>
      <c r="X1194" s="81">
        <v>0</v>
      </c>
      <c r="Y1194" s="28" t="s">
        <v>105</v>
      </c>
      <c r="Z1194" s="81">
        <v>0</v>
      </c>
      <c r="AA1194" s="28" t="s">
        <v>105</v>
      </c>
      <c r="AB1194" s="81">
        <v>0</v>
      </c>
      <c r="AC1194" s="28" t="s">
        <v>105</v>
      </c>
      <c r="AD1194" s="24" t="s">
        <v>105</v>
      </c>
      <c r="AE1194" s="24" t="s">
        <v>105</v>
      </c>
      <c r="AF1194" s="24" t="s">
        <v>105</v>
      </c>
      <c r="AG1194" s="9"/>
      <c r="AH1194" s="78">
        <v>1</v>
      </c>
      <c r="AI1194" s="193">
        <v>0</v>
      </c>
      <c r="AJ1194" s="101">
        <v>0</v>
      </c>
      <c r="AK1194" s="101">
        <v>0</v>
      </c>
      <c r="AL1194" s="101">
        <v>1</v>
      </c>
      <c r="AM1194" s="101">
        <v>0</v>
      </c>
      <c r="AN1194" s="101">
        <v>0</v>
      </c>
      <c r="AO1194" s="101">
        <v>0</v>
      </c>
      <c r="AP1194" s="101">
        <v>0</v>
      </c>
      <c r="AQ1194" s="101">
        <v>0</v>
      </c>
      <c r="AR1194" s="101">
        <v>0</v>
      </c>
      <c r="AS1194" s="101">
        <v>0</v>
      </c>
      <c r="AT1194" s="101">
        <v>0</v>
      </c>
      <c r="AU1194" s="101">
        <v>0</v>
      </c>
      <c r="AV1194" s="101">
        <v>0</v>
      </c>
      <c r="AW1194" s="101">
        <v>0</v>
      </c>
      <c r="AX1194" s="101">
        <v>0</v>
      </c>
      <c r="AY1194" s="101">
        <v>0</v>
      </c>
      <c r="AZ1194" s="101">
        <v>0</v>
      </c>
      <c r="BA1194" s="101">
        <v>0</v>
      </c>
      <c r="BB1194" s="239">
        <v>0</v>
      </c>
      <c r="BC1194" s="81">
        <v>0</v>
      </c>
      <c r="BD1194" s="28">
        <v>0</v>
      </c>
      <c r="BE1194" s="81">
        <v>0</v>
      </c>
      <c r="BF1194" s="28">
        <v>0</v>
      </c>
      <c r="BG1194" s="81">
        <v>0</v>
      </c>
      <c r="BH1194" s="28">
        <v>0</v>
      </c>
      <c r="BI1194" s="24">
        <v>22.5</v>
      </c>
      <c r="BJ1194" s="24" t="s">
        <v>105</v>
      </c>
      <c r="BK1194" s="24" t="s">
        <v>105</v>
      </c>
      <c r="BL1194" s="9"/>
      <c r="BM1194" s="78">
        <v>1</v>
      </c>
      <c r="BN1194" s="182">
        <v>0</v>
      </c>
      <c r="BO1194" s="8">
        <v>0</v>
      </c>
      <c r="BP1194" s="8">
        <v>0</v>
      </c>
      <c r="BQ1194" s="8">
        <v>1</v>
      </c>
      <c r="BR1194" s="8">
        <v>0</v>
      </c>
      <c r="BS1194" s="8">
        <v>0</v>
      </c>
      <c r="BT1194" s="8">
        <v>0</v>
      </c>
      <c r="BU1194" s="8">
        <v>0</v>
      </c>
      <c r="BV1194" s="8">
        <v>0</v>
      </c>
      <c r="BW1194" s="8">
        <v>0</v>
      </c>
      <c r="BX1194" s="8">
        <v>0</v>
      </c>
      <c r="BY1194" s="8">
        <v>0</v>
      </c>
      <c r="BZ1194" s="8">
        <v>0</v>
      </c>
      <c r="CA1194" s="8">
        <v>0</v>
      </c>
      <c r="CB1194" s="8">
        <v>0</v>
      </c>
      <c r="CC1194" s="8">
        <v>0</v>
      </c>
      <c r="CD1194" s="8">
        <v>0</v>
      </c>
      <c r="CE1194" s="8">
        <v>0</v>
      </c>
      <c r="CF1194" s="8">
        <v>0</v>
      </c>
      <c r="CG1194" s="145">
        <v>0</v>
      </c>
      <c r="CH1194" s="81">
        <v>0</v>
      </c>
      <c r="CI1194" s="28">
        <v>0</v>
      </c>
      <c r="CJ1194" s="81">
        <v>0</v>
      </c>
      <c r="CK1194" s="28">
        <v>0</v>
      </c>
      <c r="CL1194" s="81">
        <v>0</v>
      </c>
      <c r="CM1194" s="28">
        <v>0</v>
      </c>
      <c r="CN1194" s="24">
        <v>22.5</v>
      </c>
      <c r="CO1194" s="24" t="s">
        <v>105</v>
      </c>
      <c r="CP1194" s="24" t="s">
        <v>105</v>
      </c>
      <c r="CQ1194" s="9"/>
    </row>
    <row r="1195" spans="1:95" x14ac:dyDescent="0.35">
      <c r="A1195" s="172">
        <v>5</v>
      </c>
      <c r="B1195" s="229">
        <v>0.25</v>
      </c>
      <c r="C1195" s="78">
        <v>4</v>
      </c>
      <c r="D1195" s="193">
        <v>0</v>
      </c>
      <c r="E1195" s="101">
        <v>0</v>
      </c>
      <c r="F1195" s="101">
        <v>2</v>
      </c>
      <c r="G1195" s="101">
        <v>1</v>
      </c>
      <c r="H1195" s="101">
        <v>0</v>
      </c>
      <c r="I1195" s="101">
        <v>1</v>
      </c>
      <c r="J1195" s="101">
        <v>0</v>
      </c>
      <c r="K1195" s="101">
        <v>0</v>
      </c>
      <c r="L1195" s="101">
        <v>0</v>
      </c>
      <c r="M1195" s="101">
        <v>0</v>
      </c>
      <c r="N1195" s="101">
        <v>0</v>
      </c>
      <c r="O1195" s="101">
        <v>0</v>
      </c>
      <c r="P1195" s="101">
        <v>0</v>
      </c>
      <c r="Q1195" s="101">
        <v>0</v>
      </c>
      <c r="R1195" s="101">
        <v>0</v>
      </c>
      <c r="S1195" s="101">
        <v>0</v>
      </c>
      <c r="T1195" s="101">
        <v>0</v>
      </c>
      <c r="U1195" s="101">
        <v>0</v>
      </c>
      <c r="V1195" s="101">
        <v>0</v>
      </c>
      <c r="W1195" s="239">
        <v>0</v>
      </c>
      <c r="X1195" s="81">
        <v>1</v>
      </c>
      <c r="Y1195" s="28">
        <v>0.25</v>
      </c>
      <c r="Z1195" s="81">
        <v>0</v>
      </c>
      <c r="AA1195" s="28">
        <v>0</v>
      </c>
      <c r="AB1195" s="81">
        <v>0</v>
      </c>
      <c r="AC1195" s="28">
        <v>0</v>
      </c>
      <c r="AD1195" s="24">
        <v>21.745000000000001</v>
      </c>
      <c r="AE1195" s="24" t="s">
        <v>105</v>
      </c>
      <c r="AF1195" s="24" t="s">
        <v>105</v>
      </c>
      <c r="AG1195" s="9"/>
      <c r="AH1195" s="78">
        <v>1</v>
      </c>
      <c r="AI1195" s="193">
        <v>0</v>
      </c>
      <c r="AJ1195" s="101">
        <v>0</v>
      </c>
      <c r="AK1195" s="101">
        <v>0</v>
      </c>
      <c r="AL1195" s="101">
        <v>1</v>
      </c>
      <c r="AM1195" s="101">
        <v>0</v>
      </c>
      <c r="AN1195" s="101">
        <v>0</v>
      </c>
      <c r="AO1195" s="101">
        <v>0</v>
      </c>
      <c r="AP1195" s="101">
        <v>0</v>
      </c>
      <c r="AQ1195" s="101">
        <v>0</v>
      </c>
      <c r="AR1195" s="101">
        <v>0</v>
      </c>
      <c r="AS1195" s="101">
        <v>0</v>
      </c>
      <c r="AT1195" s="101">
        <v>0</v>
      </c>
      <c r="AU1195" s="101">
        <v>0</v>
      </c>
      <c r="AV1195" s="101">
        <v>0</v>
      </c>
      <c r="AW1195" s="101">
        <v>0</v>
      </c>
      <c r="AX1195" s="101">
        <v>0</v>
      </c>
      <c r="AY1195" s="101">
        <v>0</v>
      </c>
      <c r="AZ1195" s="101">
        <v>0</v>
      </c>
      <c r="BA1195" s="101">
        <v>0</v>
      </c>
      <c r="BB1195" s="239">
        <v>0</v>
      </c>
      <c r="BC1195" s="81">
        <v>0</v>
      </c>
      <c r="BD1195" s="28">
        <v>0</v>
      </c>
      <c r="BE1195" s="81">
        <v>0</v>
      </c>
      <c r="BF1195" s="28">
        <v>0</v>
      </c>
      <c r="BG1195" s="81">
        <v>0</v>
      </c>
      <c r="BH1195" s="28">
        <v>0</v>
      </c>
      <c r="BI1195" s="24">
        <v>23.02</v>
      </c>
      <c r="BJ1195" s="24" t="s">
        <v>105</v>
      </c>
      <c r="BK1195" s="24" t="s">
        <v>105</v>
      </c>
      <c r="BL1195" s="9"/>
      <c r="BM1195" s="78">
        <v>5</v>
      </c>
      <c r="BN1195" s="182">
        <v>0</v>
      </c>
      <c r="BO1195" s="8">
        <v>0</v>
      </c>
      <c r="BP1195" s="8">
        <v>2</v>
      </c>
      <c r="BQ1195" s="8">
        <v>2</v>
      </c>
      <c r="BR1195" s="8">
        <v>0</v>
      </c>
      <c r="BS1195" s="8">
        <v>1</v>
      </c>
      <c r="BT1195" s="8">
        <v>0</v>
      </c>
      <c r="BU1195" s="8">
        <v>0</v>
      </c>
      <c r="BV1195" s="8">
        <v>0</v>
      </c>
      <c r="BW1195" s="8">
        <v>0</v>
      </c>
      <c r="BX1195" s="8">
        <v>0</v>
      </c>
      <c r="BY1195" s="8">
        <v>0</v>
      </c>
      <c r="BZ1195" s="8">
        <v>0</v>
      </c>
      <c r="CA1195" s="8">
        <v>0</v>
      </c>
      <c r="CB1195" s="8">
        <v>0</v>
      </c>
      <c r="CC1195" s="8">
        <v>0</v>
      </c>
      <c r="CD1195" s="8">
        <v>0</v>
      </c>
      <c r="CE1195" s="8">
        <v>0</v>
      </c>
      <c r="CF1195" s="8">
        <v>0</v>
      </c>
      <c r="CG1195" s="145">
        <v>0</v>
      </c>
      <c r="CH1195" s="81">
        <v>1</v>
      </c>
      <c r="CI1195" s="28">
        <v>0.2</v>
      </c>
      <c r="CJ1195" s="81">
        <v>0</v>
      </c>
      <c r="CK1195" s="28">
        <v>0</v>
      </c>
      <c r="CL1195" s="81">
        <v>0</v>
      </c>
      <c r="CM1195" s="28">
        <v>0</v>
      </c>
      <c r="CN1195" s="24">
        <v>22</v>
      </c>
      <c r="CO1195" s="24" t="s">
        <v>105</v>
      </c>
      <c r="CP1195" s="24" t="s">
        <v>105</v>
      </c>
      <c r="CQ1195" s="9"/>
    </row>
    <row r="1196" spans="1:95" x14ac:dyDescent="0.35">
      <c r="A1196" s="172">
        <v>5</v>
      </c>
      <c r="B1196" s="229">
        <v>0.29166700000000001</v>
      </c>
      <c r="C1196" s="78">
        <v>13</v>
      </c>
      <c r="D1196" s="193">
        <v>0</v>
      </c>
      <c r="E1196" s="101">
        <v>1</v>
      </c>
      <c r="F1196" s="101">
        <v>5</v>
      </c>
      <c r="G1196" s="101">
        <v>5</v>
      </c>
      <c r="H1196" s="101">
        <v>0</v>
      </c>
      <c r="I1196" s="101">
        <v>1</v>
      </c>
      <c r="J1196" s="101">
        <v>1</v>
      </c>
      <c r="K1196" s="101">
        <v>0</v>
      </c>
      <c r="L1196" s="101">
        <v>0</v>
      </c>
      <c r="M1196" s="101">
        <v>0</v>
      </c>
      <c r="N1196" s="101">
        <v>0</v>
      </c>
      <c r="O1196" s="101">
        <v>0</v>
      </c>
      <c r="P1196" s="101">
        <v>0</v>
      </c>
      <c r="Q1196" s="101">
        <v>0</v>
      </c>
      <c r="R1196" s="101">
        <v>0</v>
      </c>
      <c r="S1196" s="101">
        <v>0</v>
      </c>
      <c r="T1196" s="101">
        <v>0</v>
      </c>
      <c r="U1196" s="101">
        <v>0</v>
      </c>
      <c r="V1196" s="101">
        <v>0</v>
      </c>
      <c r="W1196" s="239">
        <v>0</v>
      </c>
      <c r="X1196" s="81">
        <v>2</v>
      </c>
      <c r="Y1196" s="28">
        <v>0.15384615384615385</v>
      </c>
      <c r="Z1196" s="81">
        <v>1</v>
      </c>
      <c r="AA1196" s="28">
        <v>7.6923076923076927E-2</v>
      </c>
      <c r="AB1196" s="81">
        <v>0</v>
      </c>
      <c r="AC1196" s="28">
        <v>0</v>
      </c>
      <c r="AD1196" s="24">
        <v>21.013076923076923</v>
      </c>
      <c r="AE1196" s="24">
        <v>31.572000000000003</v>
      </c>
      <c r="AF1196" s="24" t="s">
        <v>105</v>
      </c>
      <c r="AG1196" s="9"/>
      <c r="AH1196" s="78">
        <v>20</v>
      </c>
      <c r="AI1196" s="193">
        <v>1</v>
      </c>
      <c r="AJ1196" s="101">
        <v>2</v>
      </c>
      <c r="AK1196" s="101">
        <v>2</v>
      </c>
      <c r="AL1196" s="101">
        <v>6</v>
      </c>
      <c r="AM1196" s="101">
        <v>6</v>
      </c>
      <c r="AN1196" s="101">
        <v>3</v>
      </c>
      <c r="AO1196" s="101">
        <v>0</v>
      </c>
      <c r="AP1196" s="101">
        <v>0</v>
      </c>
      <c r="AQ1196" s="101">
        <v>0</v>
      </c>
      <c r="AR1196" s="101">
        <v>0</v>
      </c>
      <c r="AS1196" s="101">
        <v>0</v>
      </c>
      <c r="AT1196" s="101">
        <v>0</v>
      </c>
      <c r="AU1196" s="101">
        <v>0</v>
      </c>
      <c r="AV1196" s="101">
        <v>0</v>
      </c>
      <c r="AW1196" s="101">
        <v>0</v>
      </c>
      <c r="AX1196" s="101">
        <v>0</v>
      </c>
      <c r="AY1196" s="101">
        <v>0</v>
      </c>
      <c r="AZ1196" s="101">
        <v>0</v>
      </c>
      <c r="BA1196" s="101">
        <v>0</v>
      </c>
      <c r="BB1196" s="239">
        <v>0</v>
      </c>
      <c r="BC1196" s="81">
        <v>3</v>
      </c>
      <c r="BD1196" s="28">
        <v>0.15</v>
      </c>
      <c r="BE1196" s="81">
        <v>0</v>
      </c>
      <c r="BF1196" s="28">
        <v>0</v>
      </c>
      <c r="BG1196" s="81">
        <v>0</v>
      </c>
      <c r="BH1196" s="28">
        <v>0</v>
      </c>
      <c r="BI1196" s="24">
        <v>23.082499999999996</v>
      </c>
      <c r="BJ1196" s="24">
        <v>31.204499999999996</v>
      </c>
      <c r="BK1196" s="24">
        <v>33.0015</v>
      </c>
      <c r="BL1196" s="9"/>
      <c r="BM1196" s="78">
        <v>33</v>
      </c>
      <c r="BN1196" s="182">
        <v>1</v>
      </c>
      <c r="BO1196" s="8">
        <v>3</v>
      </c>
      <c r="BP1196" s="8">
        <v>7</v>
      </c>
      <c r="BQ1196" s="8">
        <v>11</v>
      </c>
      <c r="BR1196" s="8">
        <v>6</v>
      </c>
      <c r="BS1196" s="8">
        <v>4</v>
      </c>
      <c r="BT1196" s="8">
        <v>1</v>
      </c>
      <c r="BU1196" s="8">
        <v>0</v>
      </c>
      <c r="BV1196" s="8">
        <v>0</v>
      </c>
      <c r="BW1196" s="8">
        <v>0</v>
      </c>
      <c r="BX1196" s="8">
        <v>0</v>
      </c>
      <c r="BY1196" s="8">
        <v>0</v>
      </c>
      <c r="BZ1196" s="8">
        <v>0</v>
      </c>
      <c r="CA1196" s="8">
        <v>0</v>
      </c>
      <c r="CB1196" s="8">
        <v>0</v>
      </c>
      <c r="CC1196" s="8">
        <v>0</v>
      </c>
      <c r="CD1196" s="8">
        <v>0</v>
      </c>
      <c r="CE1196" s="8">
        <v>0</v>
      </c>
      <c r="CF1196" s="8">
        <v>0</v>
      </c>
      <c r="CG1196" s="145">
        <v>0</v>
      </c>
      <c r="CH1196" s="81">
        <v>5</v>
      </c>
      <c r="CI1196" s="28">
        <v>0.15151515151515152</v>
      </c>
      <c r="CJ1196" s="81">
        <v>1</v>
      </c>
      <c r="CK1196" s="28">
        <v>3.0303030303030304E-2</v>
      </c>
      <c r="CL1196" s="81">
        <v>0</v>
      </c>
      <c r="CM1196" s="28">
        <v>0</v>
      </c>
      <c r="CN1196" s="24">
        <v>22.267272727272729</v>
      </c>
      <c r="CO1196" s="24">
        <v>31.332999999999995</v>
      </c>
      <c r="CP1196" s="24">
        <v>34.088999999999992</v>
      </c>
      <c r="CQ1196" s="9"/>
    </row>
    <row r="1197" spans="1:95" x14ac:dyDescent="0.35">
      <c r="A1197" s="172">
        <v>5</v>
      </c>
      <c r="B1197" s="229">
        <v>0.33333299999999999</v>
      </c>
      <c r="C1197" s="78">
        <v>28</v>
      </c>
      <c r="D1197" s="193">
        <v>0</v>
      </c>
      <c r="E1197" s="101">
        <v>2</v>
      </c>
      <c r="F1197" s="101">
        <v>8</v>
      </c>
      <c r="G1197" s="101">
        <v>3</v>
      </c>
      <c r="H1197" s="101">
        <v>10</v>
      </c>
      <c r="I1197" s="101">
        <v>5</v>
      </c>
      <c r="J1197" s="101">
        <v>0</v>
      </c>
      <c r="K1197" s="101">
        <v>0</v>
      </c>
      <c r="L1197" s="101">
        <v>0</v>
      </c>
      <c r="M1197" s="101">
        <v>0</v>
      </c>
      <c r="N1197" s="101">
        <v>0</v>
      </c>
      <c r="O1197" s="101">
        <v>0</v>
      </c>
      <c r="P1197" s="101">
        <v>0</v>
      </c>
      <c r="Q1197" s="101">
        <v>0</v>
      </c>
      <c r="R1197" s="101">
        <v>0</v>
      </c>
      <c r="S1197" s="101">
        <v>0</v>
      </c>
      <c r="T1197" s="101">
        <v>0</v>
      </c>
      <c r="U1197" s="101">
        <v>0</v>
      </c>
      <c r="V1197" s="101">
        <v>0</v>
      </c>
      <c r="W1197" s="239">
        <v>0</v>
      </c>
      <c r="X1197" s="81">
        <v>5</v>
      </c>
      <c r="Y1197" s="28">
        <v>0.17857142857142858</v>
      </c>
      <c r="Z1197" s="81">
        <v>0</v>
      </c>
      <c r="AA1197" s="28">
        <v>0</v>
      </c>
      <c r="AB1197" s="81">
        <v>0</v>
      </c>
      <c r="AC1197" s="28">
        <v>0</v>
      </c>
      <c r="AD1197" s="24">
        <v>24.180714285714281</v>
      </c>
      <c r="AE1197" s="24">
        <v>30.540499999999998</v>
      </c>
      <c r="AF1197" s="24">
        <v>33.341999999999999</v>
      </c>
      <c r="AG1197" s="9"/>
      <c r="AH1197" s="78">
        <v>30</v>
      </c>
      <c r="AI1197" s="193">
        <v>3</v>
      </c>
      <c r="AJ1197" s="101">
        <v>4</v>
      </c>
      <c r="AK1197" s="101">
        <v>1</v>
      </c>
      <c r="AL1197" s="101">
        <v>6</v>
      </c>
      <c r="AM1197" s="101">
        <v>11</v>
      </c>
      <c r="AN1197" s="101">
        <v>3</v>
      </c>
      <c r="AO1197" s="101">
        <v>2</v>
      </c>
      <c r="AP1197" s="101">
        <v>0</v>
      </c>
      <c r="AQ1197" s="101">
        <v>0</v>
      </c>
      <c r="AR1197" s="101">
        <v>0</v>
      </c>
      <c r="AS1197" s="101">
        <v>0</v>
      </c>
      <c r="AT1197" s="101">
        <v>0</v>
      </c>
      <c r="AU1197" s="101">
        <v>0</v>
      </c>
      <c r="AV1197" s="101">
        <v>0</v>
      </c>
      <c r="AW1197" s="101">
        <v>0</v>
      </c>
      <c r="AX1197" s="101">
        <v>0</v>
      </c>
      <c r="AY1197" s="101">
        <v>0</v>
      </c>
      <c r="AZ1197" s="101">
        <v>0</v>
      </c>
      <c r="BA1197" s="101">
        <v>0</v>
      </c>
      <c r="BB1197" s="239">
        <v>0</v>
      </c>
      <c r="BC1197" s="81">
        <v>5</v>
      </c>
      <c r="BD1197" s="28">
        <v>0.16666666666666666</v>
      </c>
      <c r="BE1197" s="81">
        <v>2</v>
      </c>
      <c r="BF1197" s="28">
        <v>6.6666666666666666E-2</v>
      </c>
      <c r="BG1197" s="81">
        <v>0</v>
      </c>
      <c r="BH1197" s="28">
        <v>0</v>
      </c>
      <c r="BI1197" s="24">
        <v>23.16566666666666</v>
      </c>
      <c r="BJ1197" s="24">
        <v>31.350999999999999</v>
      </c>
      <c r="BK1197" s="24">
        <v>35.826999999999998</v>
      </c>
      <c r="BL1197" s="9"/>
      <c r="BM1197" s="78">
        <v>58</v>
      </c>
      <c r="BN1197" s="182">
        <v>3</v>
      </c>
      <c r="BO1197" s="8">
        <v>6</v>
      </c>
      <c r="BP1197" s="8">
        <v>9</v>
      </c>
      <c r="BQ1197" s="8">
        <v>9</v>
      </c>
      <c r="BR1197" s="8">
        <v>21</v>
      </c>
      <c r="BS1197" s="8">
        <v>8</v>
      </c>
      <c r="BT1197" s="8">
        <v>2</v>
      </c>
      <c r="BU1197" s="8">
        <v>0</v>
      </c>
      <c r="BV1197" s="8">
        <v>0</v>
      </c>
      <c r="BW1197" s="8">
        <v>0</v>
      </c>
      <c r="BX1197" s="8">
        <v>0</v>
      </c>
      <c r="BY1197" s="8">
        <v>0</v>
      </c>
      <c r="BZ1197" s="8">
        <v>0</v>
      </c>
      <c r="CA1197" s="8">
        <v>0</v>
      </c>
      <c r="CB1197" s="8">
        <v>0</v>
      </c>
      <c r="CC1197" s="8">
        <v>0</v>
      </c>
      <c r="CD1197" s="8">
        <v>0</v>
      </c>
      <c r="CE1197" s="8">
        <v>0</v>
      </c>
      <c r="CF1197" s="8">
        <v>0</v>
      </c>
      <c r="CG1197" s="145">
        <v>0</v>
      </c>
      <c r="CH1197" s="81">
        <v>10</v>
      </c>
      <c r="CI1197" s="28">
        <v>0.17241379310344829</v>
      </c>
      <c r="CJ1197" s="81">
        <v>2</v>
      </c>
      <c r="CK1197" s="28">
        <v>3.4482758620689655E-2</v>
      </c>
      <c r="CL1197" s="81">
        <v>0</v>
      </c>
      <c r="CM1197" s="28">
        <v>0</v>
      </c>
      <c r="CN1197" s="24">
        <v>23.655689655172417</v>
      </c>
      <c r="CO1197" s="24">
        <v>30.776</v>
      </c>
      <c r="CP1197" s="24">
        <v>33.567499999999995</v>
      </c>
      <c r="CQ1197" s="9"/>
    </row>
    <row r="1198" spans="1:95" x14ac:dyDescent="0.35">
      <c r="A1198" s="172">
        <v>5</v>
      </c>
      <c r="B1198" s="229">
        <v>0.375</v>
      </c>
      <c r="C1198" s="78">
        <v>22</v>
      </c>
      <c r="D1198" s="193">
        <v>0</v>
      </c>
      <c r="E1198" s="101">
        <v>2</v>
      </c>
      <c r="F1198" s="101">
        <v>4</v>
      </c>
      <c r="G1198" s="101">
        <v>2</v>
      </c>
      <c r="H1198" s="101">
        <v>7</v>
      </c>
      <c r="I1198" s="101">
        <v>4</v>
      </c>
      <c r="J1198" s="101">
        <v>2</v>
      </c>
      <c r="K1198" s="101">
        <v>0</v>
      </c>
      <c r="L1198" s="101">
        <v>1</v>
      </c>
      <c r="M1198" s="101">
        <v>0</v>
      </c>
      <c r="N1198" s="101">
        <v>0</v>
      </c>
      <c r="O1198" s="101">
        <v>0</v>
      </c>
      <c r="P1198" s="101">
        <v>0</v>
      </c>
      <c r="Q1198" s="101">
        <v>0</v>
      </c>
      <c r="R1198" s="101">
        <v>0</v>
      </c>
      <c r="S1198" s="101">
        <v>0</v>
      </c>
      <c r="T1198" s="101">
        <v>0</v>
      </c>
      <c r="U1198" s="101">
        <v>0</v>
      </c>
      <c r="V1198" s="101">
        <v>0</v>
      </c>
      <c r="W1198" s="239">
        <v>0</v>
      </c>
      <c r="X1198" s="81">
        <v>7</v>
      </c>
      <c r="Y1198" s="28">
        <v>0.31818181818181818</v>
      </c>
      <c r="Z1198" s="81">
        <v>3</v>
      </c>
      <c r="AA1198" s="28">
        <v>0.13636363636363635</v>
      </c>
      <c r="AB1198" s="81">
        <v>1</v>
      </c>
      <c r="AC1198" s="28">
        <v>4.5454545454545456E-2</v>
      </c>
      <c r="AD1198" s="24">
        <v>26.725000000000001</v>
      </c>
      <c r="AE1198" s="24">
        <v>35.029500000000006</v>
      </c>
      <c r="AF1198" s="24">
        <v>44.456999999999987</v>
      </c>
      <c r="AG1198" s="9"/>
      <c r="AH1198" s="78">
        <v>22</v>
      </c>
      <c r="AI1198" s="193">
        <v>2</v>
      </c>
      <c r="AJ1198" s="101">
        <v>3</v>
      </c>
      <c r="AK1198" s="101">
        <v>1</v>
      </c>
      <c r="AL1198" s="101">
        <v>6</v>
      </c>
      <c r="AM1198" s="101">
        <v>9</v>
      </c>
      <c r="AN1198" s="101">
        <v>1</v>
      </c>
      <c r="AO1198" s="101">
        <v>0</v>
      </c>
      <c r="AP1198" s="101">
        <v>0</v>
      </c>
      <c r="AQ1198" s="101">
        <v>0</v>
      </c>
      <c r="AR1198" s="101">
        <v>0</v>
      </c>
      <c r="AS1198" s="101">
        <v>0</v>
      </c>
      <c r="AT1198" s="101">
        <v>0</v>
      </c>
      <c r="AU1198" s="101">
        <v>0</v>
      </c>
      <c r="AV1198" s="101">
        <v>0</v>
      </c>
      <c r="AW1198" s="101">
        <v>0</v>
      </c>
      <c r="AX1198" s="101">
        <v>0</v>
      </c>
      <c r="AY1198" s="101">
        <v>0</v>
      </c>
      <c r="AZ1198" s="101">
        <v>0</v>
      </c>
      <c r="BA1198" s="101">
        <v>0</v>
      </c>
      <c r="BB1198" s="239">
        <v>0</v>
      </c>
      <c r="BC1198" s="81">
        <v>1</v>
      </c>
      <c r="BD1198" s="28">
        <v>4.5454545454545456E-2</v>
      </c>
      <c r="BE1198" s="81">
        <v>0</v>
      </c>
      <c r="BF1198" s="28">
        <v>0</v>
      </c>
      <c r="BG1198" s="81">
        <v>0</v>
      </c>
      <c r="BH1198" s="28">
        <v>0</v>
      </c>
      <c r="BI1198" s="24">
        <v>22.377272727272725</v>
      </c>
      <c r="BJ1198" s="24">
        <v>28.8645</v>
      </c>
      <c r="BK1198" s="24">
        <v>32.171499999999995</v>
      </c>
      <c r="BL1198" s="9"/>
      <c r="BM1198" s="78">
        <v>44</v>
      </c>
      <c r="BN1198" s="182">
        <v>2</v>
      </c>
      <c r="BO1198" s="8">
        <v>5</v>
      </c>
      <c r="BP1198" s="8">
        <v>5</v>
      </c>
      <c r="BQ1198" s="8">
        <v>8</v>
      </c>
      <c r="BR1198" s="8">
        <v>16</v>
      </c>
      <c r="BS1198" s="8">
        <v>5</v>
      </c>
      <c r="BT1198" s="8">
        <v>2</v>
      </c>
      <c r="BU1198" s="8">
        <v>0</v>
      </c>
      <c r="BV1198" s="8">
        <v>1</v>
      </c>
      <c r="BW1198" s="8">
        <v>0</v>
      </c>
      <c r="BX1198" s="8">
        <v>0</v>
      </c>
      <c r="BY1198" s="8">
        <v>0</v>
      </c>
      <c r="BZ1198" s="8">
        <v>0</v>
      </c>
      <c r="CA1198" s="8">
        <v>0</v>
      </c>
      <c r="CB1198" s="8">
        <v>0</v>
      </c>
      <c r="CC1198" s="8">
        <v>0</v>
      </c>
      <c r="CD1198" s="8">
        <v>0</v>
      </c>
      <c r="CE1198" s="8">
        <v>0</v>
      </c>
      <c r="CF1198" s="8">
        <v>0</v>
      </c>
      <c r="CG1198" s="145">
        <v>0</v>
      </c>
      <c r="CH1198" s="81">
        <v>8</v>
      </c>
      <c r="CI1198" s="28">
        <v>0.18181818181818182</v>
      </c>
      <c r="CJ1198" s="81">
        <v>3</v>
      </c>
      <c r="CK1198" s="28">
        <v>6.8181818181818177E-2</v>
      </c>
      <c r="CL1198" s="81">
        <v>1</v>
      </c>
      <c r="CM1198" s="28">
        <v>2.2727272727272728E-2</v>
      </c>
      <c r="CN1198" s="24">
        <v>24.551136363636363</v>
      </c>
      <c r="CO1198" s="24">
        <v>30.8125</v>
      </c>
      <c r="CP1198" s="24">
        <v>38.6175</v>
      </c>
      <c r="CQ1198" s="9"/>
    </row>
    <row r="1199" spans="1:95" x14ac:dyDescent="0.35">
      <c r="A1199" s="172">
        <v>5</v>
      </c>
      <c r="B1199" s="229">
        <v>0.41666700000000001</v>
      </c>
      <c r="C1199" s="78">
        <v>29</v>
      </c>
      <c r="D1199" s="193">
        <v>0</v>
      </c>
      <c r="E1199" s="101">
        <v>3</v>
      </c>
      <c r="F1199" s="101">
        <v>7</v>
      </c>
      <c r="G1199" s="101">
        <v>4</v>
      </c>
      <c r="H1199" s="101">
        <v>9</v>
      </c>
      <c r="I1199" s="101">
        <v>3</v>
      </c>
      <c r="J1199" s="101">
        <v>3</v>
      </c>
      <c r="K1199" s="101">
        <v>0</v>
      </c>
      <c r="L1199" s="101">
        <v>0</v>
      </c>
      <c r="M1199" s="101">
        <v>0</v>
      </c>
      <c r="N1199" s="101">
        <v>0</v>
      </c>
      <c r="O1199" s="101">
        <v>0</v>
      </c>
      <c r="P1199" s="101">
        <v>0</v>
      </c>
      <c r="Q1199" s="101">
        <v>0</v>
      </c>
      <c r="R1199" s="101">
        <v>0</v>
      </c>
      <c r="S1199" s="101">
        <v>0</v>
      </c>
      <c r="T1199" s="101">
        <v>0</v>
      </c>
      <c r="U1199" s="101">
        <v>0</v>
      </c>
      <c r="V1199" s="101">
        <v>0</v>
      </c>
      <c r="W1199" s="239">
        <v>0</v>
      </c>
      <c r="X1199" s="81">
        <v>6</v>
      </c>
      <c r="Y1199" s="28">
        <v>0.20689655172413793</v>
      </c>
      <c r="Z1199" s="81">
        <v>3</v>
      </c>
      <c r="AA1199" s="28">
        <v>0.10344827586206896</v>
      </c>
      <c r="AB1199" s="81">
        <v>0</v>
      </c>
      <c r="AC1199" s="28">
        <v>0</v>
      </c>
      <c r="AD1199" s="24">
        <v>24.499655172413792</v>
      </c>
      <c r="AE1199" s="24">
        <v>33.105000000000004</v>
      </c>
      <c r="AF1199" s="24">
        <v>37.129999999999995</v>
      </c>
      <c r="AG1199" s="9"/>
      <c r="AH1199" s="78">
        <v>22</v>
      </c>
      <c r="AI1199" s="193">
        <v>2</v>
      </c>
      <c r="AJ1199" s="101">
        <v>5</v>
      </c>
      <c r="AK1199" s="101">
        <v>1</v>
      </c>
      <c r="AL1199" s="101">
        <v>4</v>
      </c>
      <c r="AM1199" s="101">
        <v>5</v>
      </c>
      <c r="AN1199" s="101">
        <v>4</v>
      </c>
      <c r="AO1199" s="101">
        <v>1</v>
      </c>
      <c r="AP1199" s="101">
        <v>0</v>
      </c>
      <c r="AQ1199" s="101">
        <v>0</v>
      </c>
      <c r="AR1199" s="101">
        <v>0</v>
      </c>
      <c r="AS1199" s="101">
        <v>0</v>
      </c>
      <c r="AT1199" s="101">
        <v>0</v>
      </c>
      <c r="AU1199" s="101">
        <v>0</v>
      </c>
      <c r="AV1199" s="101">
        <v>0</v>
      </c>
      <c r="AW1199" s="101">
        <v>0</v>
      </c>
      <c r="AX1199" s="101">
        <v>0</v>
      </c>
      <c r="AY1199" s="101">
        <v>0</v>
      </c>
      <c r="AZ1199" s="101">
        <v>0</v>
      </c>
      <c r="BA1199" s="101">
        <v>0</v>
      </c>
      <c r="BB1199" s="239">
        <v>0</v>
      </c>
      <c r="BC1199" s="81">
        <v>5</v>
      </c>
      <c r="BD1199" s="28">
        <v>0.22727272727272727</v>
      </c>
      <c r="BE1199" s="81">
        <v>1</v>
      </c>
      <c r="BF1199" s="28">
        <v>4.5454545454545456E-2</v>
      </c>
      <c r="BG1199" s="81">
        <v>0</v>
      </c>
      <c r="BH1199" s="28">
        <v>0</v>
      </c>
      <c r="BI1199" s="24">
        <v>21.467727272727277</v>
      </c>
      <c r="BJ1199" s="24">
        <v>30.990500000000001</v>
      </c>
      <c r="BK1199" s="24">
        <v>34.898999999999994</v>
      </c>
      <c r="BL1199" s="9"/>
      <c r="BM1199" s="78">
        <v>51</v>
      </c>
      <c r="BN1199" s="182">
        <v>2</v>
      </c>
      <c r="BO1199" s="8">
        <v>8</v>
      </c>
      <c r="BP1199" s="8">
        <v>8</v>
      </c>
      <c r="BQ1199" s="8">
        <v>8</v>
      </c>
      <c r="BR1199" s="8">
        <v>14</v>
      </c>
      <c r="BS1199" s="8">
        <v>7</v>
      </c>
      <c r="BT1199" s="8">
        <v>4</v>
      </c>
      <c r="BU1199" s="8">
        <v>0</v>
      </c>
      <c r="BV1199" s="8">
        <v>0</v>
      </c>
      <c r="BW1199" s="8">
        <v>0</v>
      </c>
      <c r="BX1199" s="8">
        <v>0</v>
      </c>
      <c r="BY1199" s="8">
        <v>0</v>
      </c>
      <c r="BZ1199" s="8">
        <v>0</v>
      </c>
      <c r="CA1199" s="8">
        <v>0</v>
      </c>
      <c r="CB1199" s="8">
        <v>0</v>
      </c>
      <c r="CC1199" s="8">
        <v>0</v>
      </c>
      <c r="CD1199" s="8">
        <v>0</v>
      </c>
      <c r="CE1199" s="8">
        <v>0</v>
      </c>
      <c r="CF1199" s="8">
        <v>0</v>
      </c>
      <c r="CG1199" s="145">
        <v>0</v>
      </c>
      <c r="CH1199" s="81">
        <v>11</v>
      </c>
      <c r="CI1199" s="28">
        <v>0.21568627450980393</v>
      </c>
      <c r="CJ1199" s="81">
        <v>4</v>
      </c>
      <c r="CK1199" s="28">
        <v>7.8431372549019607E-2</v>
      </c>
      <c r="CL1199" s="81">
        <v>0</v>
      </c>
      <c r="CM1199" s="28">
        <v>0</v>
      </c>
      <c r="CN1199" s="24">
        <v>23.191764705882356</v>
      </c>
      <c r="CO1199" s="24">
        <v>31.357999999999997</v>
      </c>
      <c r="CP1199" s="24">
        <v>36.045999999999999</v>
      </c>
      <c r="CQ1199" s="9"/>
    </row>
    <row r="1200" spans="1:95" x14ac:dyDescent="0.35">
      <c r="A1200" s="172">
        <v>5</v>
      </c>
      <c r="B1200" s="229">
        <v>0.45833299999999999</v>
      </c>
      <c r="C1200" s="78">
        <v>26</v>
      </c>
      <c r="D1200" s="193">
        <v>1</v>
      </c>
      <c r="E1200" s="101">
        <v>0</v>
      </c>
      <c r="F1200" s="101">
        <v>5</v>
      </c>
      <c r="G1200" s="101">
        <v>4</v>
      </c>
      <c r="H1200" s="101">
        <v>5</v>
      </c>
      <c r="I1200" s="101">
        <v>8</v>
      </c>
      <c r="J1200" s="101">
        <v>3</v>
      </c>
      <c r="K1200" s="101">
        <v>0</v>
      </c>
      <c r="L1200" s="101">
        <v>0</v>
      </c>
      <c r="M1200" s="101">
        <v>0</v>
      </c>
      <c r="N1200" s="101">
        <v>0</v>
      </c>
      <c r="O1200" s="101">
        <v>0</v>
      </c>
      <c r="P1200" s="101">
        <v>0</v>
      </c>
      <c r="Q1200" s="101">
        <v>0</v>
      </c>
      <c r="R1200" s="101">
        <v>0</v>
      </c>
      <c r="S1200" s="101">
        <v>0</v>
      </c>
      <c r="T1200" s="101">
        <v>0</v>
      </c>
      <c r="U1200" s="101">
        <v>0</v>
      </c>
      <c r="V1200" s="101">
        <v>0</v>
      </c>
      <c r="W1200" s="239">
        <v>0</v>
      </c>
      <c r="X1200" s="81">
        <v>11</v>
      </c>
      <c r="Y1200" s="28">
        <v>0.42307692307692307</v>
      </c>
      <c r="Z1200" s="81">
        <v>3</v>
      </c>
      <c r="AA1200" s="28">
        <v>0.11538461538461539</v>
      </c>
      <c r="AB1200" s="81">
        <v>0</v>
      </c>
      <c r="AC1200" s="28">
        <v>0</v>
      </c>
      <c r="AD1200" s="24">
        <v>26.287307692307689</v>
      </c>
      <c r="AE1200" s="24">
        <v>32.4345</v>
      </c>
      <c r="AF1200" s="24">
        <v>37.197499999999998</v>
      </c>
      <c r="AG1200" s="9"/>
      <c r="AH1200" s="78">
        <v>27</v>
      </c>
      <c r="AI1200" s="193">
        <v>2</v>
      </c>
      <c r="AJ1200" s="101">
        <v>6</v>
      </c>
      <c r="AK1200" s="101">
        <v>3</v>
      </c>
      <c r="AL1200" s="101">
        <v>5</v>
      </c>
      <c r="AM1200" s="101">
        <v>8</v>
      </c>
      <c r="AN1200" s="101">
        <v>3</v>
      </c>
      <c r="AO1200" s="101">
        <v>0</v>
      </c>
      <c r="AP1200" s="101">
        <v>0</v>
      </c>
      <c r="AQ1200" s="101">
        <v>0</v>
      </c>
      <c r="AR1200" s="101">
        <v>0</v>
      </c>
      <c r="AS1200" s="101">
        <v>0</v>
      </c>
      <c r="AT1200" s="101">
        <v>0</v>
      </c>
      <c r="AU1200" s="101">
        <v>0</v>
      </c>
      <c r="AV1200" s="101">
        <v>0</v>
      </c>
      <c r="AW1200" s="101">
        <v>0</v>
      </c>
      <c r="AX1200" s="101">
        <v>0</v>
      </c>
      <c r="AY1200" s="101">
        <v>0</v>
      </c>
      <c r="AZ1200" s="101">
        <v>0</v>
      </c>
      <c r="BA1200" s="101">
        <v>0</v>
      </c>
      <c r="BB1200" s="239">
        <v>0</v>
      </c>
      <c r="BC1200" s="81">
        <v>3</v>
      </c>
      <c r="BD1200" s="28">
        <v>0.1111111111111111</v>
      </c>
      <c r="BE1200" s="81">
        <v>0</v>
      </c>
      <c r="BF1200" s="28">
        <v>0</v>
      </c>
      <c r="BG1200" s="81">
        <v>0</v>
      </c>
      <c r="BH1200" s="28">
        <v>0</v>
      </c>
      <c r="BI1200" s="24">
        <v>21.308518518518515</v>
      </c>
      <c r="BJ1200" s="24">
        <v>29.238</v>
      </c>
      <c r="BK1200" s="24">
        <v>33.443999999999996</v>
      </c>
      <c r="BL1200" s="9"/>
      <c r="BM1200" s="78">
        <v>53</v>
      </c>
      <c r="BN1200" s="182">
        <v>3</v>
      </c>
      <c r="BO1200" s="8">
        <v>6</v>
      </c>
      <c r="BP1200" s="8">
        <v>8</v>
      </c>
      <c r="BQ1200" s="8">
        <v>9</v>
      </c>
      <c r="BR1200" s="8">
        <v>13</v>
      </c>
      <c r="BS1200" s="8">
        <v>11</v>
      </c>
      <c r="BT1200" s="8">
        <v>3</v>
      </c>
      <c r="BU1200" s="8">
        <v>0</v>
      </c>
      <c r="BV1200" s="8">
        <v>0</v>
      </c>
      <c r="BW1200" s="8">
        <v>0</v>
      </c>
      <c r="BX1200" s="8">
        <v>0</v>
      </c>
      <c r="BY1200" s="8">
        <v>0</v>
      </c>
      <c r="BZ1200" s="8">
        <v>0</v>
      </c>
      <c r="CA1200" s="8">
        <v>0</v>
      </c>
      <c r="CB1200" s="8">
        <v>0</v>
      </c>
      <c r="CC1200" s="8">
        <v>0</v>
      </c>
      <c r="CD1200" s="8">
        <v>0</v>
      </c>
      <c r="CE1200" s="8">
        <v>0</v>
      </c>
      <c r="CF1200" s="8">
        <v>0</v>
      </c>
      <c r="CG1200" s="145">
        <v>0</v>
      </c>
      <c r="CH1200" s="81">
        <v>14</v>
      </c>
      <c r="CI1200" s="28">
        <v>0.26415094339622641</v>
      </c>
      <c r="CJ1200" s="81">
        <v>3</v>
      </c>
      <c r="CK1200" s="28">
        <v>5.6603773584905662E-2</v>
      </c>
      <c r="CL1200" s="81">
        <v>0</v>
      </c>
      <c r="CM1200" s="28">
        <v>0</v>
      </c>
      <c r="CN1200" s="24">
        <v>23.750943396226418</v>
      </c>
      <c r="CO1200" s="24">
        <v>31.529999999999998</v>
      </c>
      <c r="CP1200" s="24">
        <v>35.766999999999996</v>
      </c>
      <c r="CQ1200" s="9"/>
    </row>
    <row r="1201" spans="1:95" x14ac:dyDescent="0.35">
      <c r="A1201" s="172">
        <v>5</v>
      </c>
      <c r="B1201" s="229">
        <v>0.5</v>
      </c>
      <c r="C1201" s="78">
        <v>32</v>
      </c>
      <c r="D1201" s="193">
        <v>0</v>
      </c>
      <c r="E1201" s="101">
        <v>4</v>
      </c>
      <c r="F1201" s="101">
        <v>10</v>
      </c>
      <c r="G1201" s="101">
        <v>4</v>
      </c>
      <c r="H1201" s="101">
        <v>6</v>
      </c>
      <c r="I1201" s="101">
        <v>6</v>
      </c>
      <c r="J1201" s="101">
        <v>2</v>
      </c>
      <c r="K1201" s="101">
        <v>0</v>
      </c>
      <c r="L1201" s="101">
        <v>0</v>
      </c>
      <c r="M1201" s="101">
        <v>0</v>
      </c>
      <c r="N1201" s="101">
        <v>0</v>
      </c>
      <c r="O1201" s="101">
        <v>0</v>
      </c>
      <c r="P1201" s="101">
        <v>0</v>
      </c>
      <c r="Q1201" s="101">
        <v>0</v>
      </c>
      <c r="R1201" s="101">
        <v>0</v>
      </c>
      <c r="S1201" s="101">
        <v>0</v>
      </c>
      <c r="T1201" s="101">
        <v>0</v>
      </c>
      <c r="U1201" s="101">
        <v>0</v>
      </c>
      <c r="V1201" s="101">
        <v>0</v>
      </c>
      <c r="W1201" s="239">
        <v>0</v>
      </c>
      <c r="X1201" s="81">
        <v>8</v>
      </c>
      <c r="Y1201" s="28">
        <v>0.25</v>
      </c>
      <c r="Z1201" s="81">
        <v>2</v>
      </c>
      <c r="AA1201" s="28">
        <v>6.25E-2</v>
      </c>
      <c r="AB1201" s="81">
        <v>0</v>
      </c>
      <c r="AC1201" s="28">
        <v>0</v>
      </c>
      <c r="AD1201" s="24">
        <v>23.728124999999991</v>
      </c>
      <c r="AE1201" s="24">
        <v>32.432000000000002</v>
      </c>
      <c r="AF1201" s="24">
        <v>37.920999999999999</v>
      </c>
      <c r="AG1201" s="9"/>
      <c r="AH1201" s="78">
        <v>29</v>
      </c>
      <c r="AI1201" s="193">
        <v>1</v>
      </c>
      <c r="AJ1201" s="101">
        <v>4</v>
      </c>
      <c r="AK1201" s="101">
        <v>3</v>
      </c>
      <c r="AL1201" s="101">
        <v>5</v>
      </c>
      <c r="AM1201" s="101">
        <v>5</v>
      </c>
      <c r="AN1201" s="101">
        <v>9</v>
      </c>
      <c r="AO1201" s="101">
        <v>1</v>
      </c>
      <c r="AP1201" s="101">
        <v>1</v>
      </c>
      <c r="AQ1201" s="101">
        <v>0</v>
      </c>
      <c r="AR1201" s="101">
        <v>0</v>
      </c>
      <c r="AS1201" s="101">
        <v>0</v>
      </c>
      <c r="AT1201" s="101">
        <v>0</v>
      </c>
      <c r="AU1201" s="101">
        <v>0</v>
      </c>
      <c r="AV1201" s="101">
        <v>0</v>
      </c>
      <c r="AW1201" s="101">
        <v>0</v>
      </c>
      <c r="AX1201" s="101">
        <v>0</v>
      </c>
      <c r="AY1201" s="101">
        <v>0</v>
      </c>
      <c r="AZ1201" s="101">
        <v>0</v>
      </c>
      <c r="BA1201" s="101">
        <v>0</v>
      </c>
      <c r="BB1201" s="239">
        <v>0</v>
      </c>
      <c r="BC1201" s="81">
        <v>11</v>
      </c>
      <c r="BD1201" s="28">
        <v>0.37931034482758619</v>
      </c>
      <c r="BE1201" s="81">
        <v>2</v>
      </c>
      <c r="BF1201" s="28">
        <v>6.8965517241379309E-2</v>
      </c>
      <c r="BG1201" s="81">
        <v>0</v>
      </c>
      <c r="BH1201" s="28">
        <v>0</v>
      </c>
      <c r="BI1201" s="24">
        <v>25.071034482758623</v>
      </c>
      <c r="BJ1201" s="24">
        <v>33.314999999999998</v>
      </c>
      <c r="BK1201" s="24">
        <v>39.5</v>
      </c>
      <c r="BL1201" s="9"/>
      <c r="BM1201" s="78">
        <v>61</v>
      </c>
      <c r="BN1201" s="182">
        <v>1</v>
      </c>
      <c r="BO1201" s="8">
        <v>8</v>
      </c>
      <c r="BP1201" s="8">
        <v>13</v>
      </c>
      <c r="BQ1201" s="8">
        <v>9</v>
      </c>
      <c r="BR1201" s="8">
        <v>11</v>
      </c>
      <c r="BS1201" s="8">
        <v>15</v>
      </c>
      <c r="BT1201" s="8">
        <v>3</v>
      </c>
      <c r="BU1201" s="8">
        <v>1</v>
      </c>
      <c r="BV1201" s="8">
        <v>0</v>
      </c>
      <c r="BW1201" s="8">
        <v>0</v>
      </c>
      <c r="BX1201" s="8">
        <v>0</v>
      </c>
      <c r="BY1201" s="8">
        <v>0</v>
      </c>
      <c r="BZ1201" s="8">
        <v>0</v>
      </c>
      <c r="CA1201" s="8">
        <v>0</v>
      </c>
      <c r="CB1201" s="8">
        <v>0</v>
      </c>
      <c r="CC1201" s="8">
        <v>0</v>
      </c>
      <c r="CD1201" s="8">
        <v>0</v>
      </c>
      <c r="CE1201" s="8">
        <v>0</v>
      </c>
      <c r="CF1201" s="8">
        <v>0</v>
      </c>
      <c r="CG1201" s="145">
        <v>0</v>
      </c>
      <c r="CH1201" s="81">
        <v>19</v>
      </c>
      <c r="CI1201" s="28">
        <v>0.31147540983606559</v>
      </c>
      <c r="CJ1201" s="81">
        <v>4</v>
      </c>
      <c r="CK1201" s="28">
        <v>6.5573770491803282E-2</v>
      </c>
      <c r="CL1201" s="81">
        <v>0</v>
      </c>
      <c r="CM1201" s="28">
        <v>0</v>
      </c>
      <c r="CN1201" s="24">
        <v>24.366557377049183</v>
      </c>
      <c r="CO1201" s="24">
        <v>33.178999999999995</v>
      </c>
      <c r="CP1201" s="24">
        <v>36.872</v>
      </c>
      <c r="CQ1201" s="9"/>
    </row>
    <row r="1202" spans="1:95" x14ac:dyDescent="0.35">
      <c r="A1202" s="172">
        <v>5</v>
      </c>
      <c r="B1202" s="229">
        <v>0.54166700000000001</v>
      </c>
      <c r="C1202" s="78">
        <v>26</v>
      </c>
      <c r="D1202" s="193">
        <v>0</v>
      </c>
      <c r="E1202" s="101">
        <v>2</v>
      </c>
      <c r="F1202" s="101">
        <v>8</v>
      </c>
      <c r="G1202" s="101">
        <v>4</v>
      </c>
      <c r="H1202" s="101">
        <v>7</v>
      </c>
      <c r="I1202" s="101">
        <v>5</v>
      </c>
      <c r="J1202" s="101">
        <v>0</v>
      </c>
      <c r="K1202" s="101">
        <v>0</v>
      </c>
      <c r="L1202" s="101">
        <v>0</v>
      </c>
      <c r="M1202" s="101">
        <v>0</v>
      </c>
      <c r="N1202" s="101">
        <v>0</v>
      </c>
      <c r="O1202" s="101">
        <v>0</v>
      </c>
      <c r="P1202" s="101">
        <v>0</v>
      </c>
      <c r="Q1202" s="101">
        <v>0</v>
      </c>
      <c r="R1202" s="101">
        <v>0</v>
      </c>
      <c r="S1202" s="101">
        <v>0</v>
      </c>
      <c r="T1202" s="101">
        <v>0</v>
      </c>
      <c r="U1202" s="101">
        <v>0</v>
      </c>
      <c r="V1202" s="101">
        <v>0</v>
      </c>
      <c r="W1202" s="239">
        <v>0</v>
      </c>
      <c r="X1202" s="81">
        <v>5</v>
      </c>
      <c r="Y1202" s="28">
        <v>0.19230769230769232</v>
      </c>
      <c r="Z1202" s="81">
        <v>0</v>
      </c>
      <c r="AA1202" s="28">
        <v>0</v>
      </c>
      <c r="AB1202" s="81">
        <v>0</v>
      </c>
      <c r="AC1202" s="28">
        <v>0</v>
      </c>
      <c r="AD1202" s="24">
        <v>23.552307692307693</v>
      </c>
      <c r="AE1202" s="24">
        <v>31.761499999999998</v>
      </c>
      <c r="AF1202" s="24">
        <v>33.8705</v>
      </c>
      <c r="AG1202" s="9"/>
      <c r="AH1202" s="78">
        <v>24</v>
      </c>
      <c r="AI1202" s="193">
        <v>4</v>
      </c>
      <c r="AJ1202" s="101">
        <v>6</v>
      </c>
      <c r="AK1202" s="101">
        <v>1</v>
      </c>
      <c r="AL1202" s="101">
        <v>4</v>
      </c>
      <c r="AM1202" s="101">
        <v>7</v>
      </c>
      <c r="AN1202" s="101">
        <v>2</v>
      </c>
      <c r="AO1202" s="101">
        <v>0</v>
      </c>
      <c r="AP1202" s="101">
        <v>0</v>
      </c>
      <c r="AQ1202" s="101">
        <v>0</v>
      </c>
      <c r="AR1202" s="101">
        <v>0</v>
      </c>
      <c r="AS1202" s="101">
        <v>0</v>
      </c>
      <c r="AT1202" s="101">
        <v>0</v>
      </c>
      <c r="AU1202" s="101">
        <v>0</v>
      </c>
      <c r="AV1202" s="101">
        <v>0</v>
      </c>
      <c r="AW1202" s="101">
        <v>0</v>
      </c>
      <c r="AX1202" s="101">
        <v>0</v>
      </c>
      <c r="AY1202" s="101">
        <v>0</v>
      </c>
      <c r="AZ1202" s="101">
        <v>0</v>
      </c>
      <c r="BA1202" s="101">
        <v>0</v>
      </c>
      <c r="BB1202" s="239">
        <v>0</v>
      </c>
      <c r="BC1202" s="81">
        <v>2</v>
      </c>
      <c r="BD1202" s="28">
        <v>8.3333333333333329E-2</v>
      </c>
      <c r="BE1202" s="81">
        <v>0</v>
      </c>
      <c r="BF1202" s="28">
        <v>0</v>
      </c>
      <c r="BG1202" s="81">
        <v>0</v>
      </c>
      <c r="BH1202" s="28">
        <v>0</v>
      </c>
      <c r="BI1202" s="24">
        <v>19.199583333333333</v>
      </c>
      <c r="BJ1202" s="24">
        <v>27.872499999999999</v>
      </c>
      <c r="BK1202" s="24">
        <v>30.93</v>
      </c>
      <c r="BL1202" s="9"/>
      <c r="BM1202" s="78">
        <v>50</v>
      </c>
      <c r="BN1202" s="182">
        <v>4</v>
      </c>
      <c r="BO1202" s="8">
        <v>8</v>
      </c>
      <c r="BP1202" s="8">
        <v>9</v>
      </c>
      <c r="BQ1202" s="8">
        <v>8</v>
      </c>
      <c r="BR1202" s="8">
        <v>14</v>
      </c>
      <c r="BS1202" s="8">
        <v>7</v>
      </c>
      <c r="BT1202" s="8">
        <v>0</v>
      </c>
      <c r="BU1202" s="8">
        <v>0</v>
      </c>
      <c r="BV1202" s="8">
        <v>0</v>
      </c>
      <c r="BW1202" s="8">
        <v>0</v>
      </c>
      <c r="BX1202" s="8">
        <v>0</v>
      </c>
      <c r="BY1202" s="8">
        <v>0</v>
      </c>
      <c r="BZ1202" s="8">
        <v>0</v>
      </c>
      <c r="CA1202" s="8">
        <v>0</v>
      </c>
      <c r="CB1202" s="8">
        <v>0</v>
      </c>
      <c r="CC1202" s="8">
        <v>0</v>
      </c>
      <c r="CD1202" s="8">
        <v>0</v>
      </c>
      <c r="CE1202" s="8">
        <v>0</v>
      </c>
      <c r="CF1202" s="8">
        <v>0</v>
      </c>
      <c r="CG1202" s="145">
        <v>0</v>
      </c>
      <c r="CH1202" s="81">
        <v>7</v>
      </c>
      <c r="CI1202" s="28">
        <v>0.14000000000000001</v>
      </c>
      <c r="CJ1202" s="81">
        <v>0</v>
      </c>
      <c r="CK1202" s="28">
        <v>0</v>
      </c>
      <c r="CL1202" s="81">
        <v>0</v>
      </c>
      <c r="CM1202" s="28">
        <v>0</v>
      </c>
      <c r="CN1202" s="24">
        <v>21.462999999999997</v>
      </c>
      <c r="CO1202" s="24">
        <v>30.048999999999999</v>
      </c>
      <c r="CP1202" s="24">
        <v>33.052499999999995</v>
      </c>
      <c r="CQ1202" s="9"/>
    </row>
    <row r="1203" spans="1:95" x14ac:dyDescent="0.35">
      <c r="A1203" s="172">
        <v>5</v>
      </c>
      <c r="B1203" s="229">
        <v>0.58333299999999999</v>
      </c>
      <c r="C1203" s="78">
        <v>22</v>
      </c>
      <c r="D1203" s="193">
        <v>1</v>
      </c>
      <c r="E1203" s="101">
        <v>1</v>
      </c>
      <c r="F1203" s="101">
        <v>5</v>
      </c>
      <c r="G1203" s="101">
        <v>6</v>
      </c>
      <c r="H1203" s="101">
        <v>2</v>
      </c>
      <c r="I1203" s="101">
        <v>6</v>
      </c>
      <c r="J1203" s="101">
        <v>1</v>
      </c>
      <c r="K1203" s="101">
        <v>0</v>
      </c>
      <c r="L1203" s="101">
        <v>0</v>
      </c>
      <c r="M1203" s="101">
        <v>0</v>
      </c>
      <c r="N1203" s="101">
        <v>0</v>
      </c>
      <c r="O1203" s="101">
        <v>0</v>
      </c>
      <c r="P1203" s="101">
        <v>0</v>
      </c>
      <c r="Q1203" s="101">
        <v>0</v>
      </c>
      <c r="R1203" s="101">
        <v>0</v>
      </c>
      <c r="S1203" s="101">
        <v>0</v>
      </c>
      <c r="T1203" s="101">
        <v>0</v>
      </c>
      <c r="U1203" s="101">
        <v>0</v>
      </c>
      <c r="V1203" s="101">
        <v>0</v>
      </c>
      <c r="W1203" s="239">
        <v>0</v>
      </c>
      <c r="X1203" s="81">
        <v>7</v>
      </c>
      <c r="Y1203" s="28">
        <v>0.31818181818181818</v>
      </c>
      <c r="Z1203" s="81">
        <v>1</v>
      </c>
      <c r="AA1203" s="28">
        <v>4.5454545454545456E-2</v>
      </c>
      <c r="AB1203" s="81">
        <v>0</v>
      </c>
      <c r="AC1203" s="28">
        <v>0</v>
      </c>
      <c r="AD1203" s="24">
        <v>23.645454545454541</v>
      </c>
      <c r="AE1203" s="24">
        <v>33.063000000000002</v>
      </c>
      <c r="AF1203" s="24">
        <v>36.789499999999997</v>
      </c>
      <c r="AG1203" s="9"/>
      <c r="AH1203" s="78">
        <v>18</v>
      </c>
      <c r="AI1203" s="193">
        <v>2</v>
      </c>
      <c r="AJ1203" s="101">
        <v>7</v>
      </c>
      <c r="AK1203" s="101">
        <v>2</v>
      </c>
      <c r="AL1203" s="101">
        <v>2</v>
      </c>
      <c r="AM1203" s="101">
        <v>2</v>
      </c>
      <c r="AN1203" s="101">
        <v>1</v>
      </c>
      <c r="AO1203" s="101">
        <v>2</v>
      </c>
      <c r="AP1203" s="101">
        <v>0</v>
      </c>
      <c r="AQ1203" s="101">
        <v>0</v>
      </c>
      <c r="AR1203" s="101">
        <v>0</v>
      </c>
      <c r="AS1203" s="101">
        <v>0</v>
      </c>
      <c r="AT1203" s="101">
        <v>0</v>
      </c>
      <c r="AU1203" s="101">
        <v>0</v>
      </c>
      <c r="AV1203" s="101">
        <v>0</v>
      </c>
      <c r="AW1203" s="101">
        <v>0</v>
      </c>
      <c r="AX1203" s="101">
        <v>0</v>
      </c>
      <c r="AY1203" s="101">
        <v>0</v>
      </c>
      <c r="AZ1203" s="101">
        <v>0</v>
      </c>
      <c r="BA1203" s="101">
        <v>0</v>
      </c>
      <c r="BB1203" s="239">
        <v>0</v>
      </c>
      <c r="BC1203" s="81">
        <v>3</v>
      </c>
      <c r="BD1203" s="28">
        <v>0.16666666666666666</v>
      </c>
      <c r="BE1203" s="81">
        <v>2</v>
      </c>
      <c r="BF1203" s="28">
        <v>0.1111111111111111</v>
      </c>
      <c r="BG1203" s="81">
        <v>0</v>
      </c>
      <c r="BH1203" s="28">
        <v>0</v>
      </c>
      <c r="BI1203" s="24">
        <v>19.00611111111111</v>
      </c>
      <c r="BJ1203" s="24">
        <v>31.420999999999989</v>
      </c>
      <c r="BK1203" s="24" t="s">
        <v>105</v>
      </c>
      <c r="BL1203" s="9"/>
      <c r="BM1203" s="78">
        <v>40</v>
      </c>
      <c r="BN1203" s="182">
        <v>3</v>
      </c>
      <c r="BO1203" s="8">
        <v>8</v>
      </c>
      <c r="BP1203" s="8">
        <v>7</v>
      </c>
      <c r="BQ1203" s="8">
        <v>8</v>
      </c>
      <c r="BR1203" s="8">
        <v>4</v>
      </c>
      <c r="BS1203" s="8">
        <v>7</v>
      </c>
      <c r="BT1203" s="8">
        <v>3</v>
      </c>
      <c r="BU1203" s="8">
        <v>0</v>
      </c>
      <c r="BV1203" s="8">
        <v>0</v>
      </c>
      <c r="BW1203" s="8">
        <v>0</v>
      </c>
      <c r="BX1203" s="8">
        <v>0</v>
      </c>
      <c r="BY1203" s="8">
        <v>0</v>
      </c>
      <c r="BZ1203" s="8">
        <v>0</v>
      </c>
      <c r="CA1203" s="8">
        <v>0</v>
      </c>
      <c r="CB1203" s="8">
        <v>0</v>
      </c>
      <c r="CC1203" s="8">
        <v>0</v>
      </c>
      <c r="CD1203" s="8">
        <v>0</v>
      </c>
      <c r="CE1203" s="8">
        <v>0</v>
      </c>
      <c r="CF1203" s="8">
        <v>0</v>
      </c>
      <c r="CG1203" s="145">
        <v>0</v>
      </c>
      <c r="CH1203" s="81">
        <v>10</v>
      </c>
      <c r="CI1203" s="28">
        <v>0.25</v>
      </c>
      <c r="CJ1203" s="81">
        <v>3</v>
      </c>
      <c r="CK1203" s="28">
        <v>7.4999999999999997E-2</v>
      </c>
      <c r="CL1203" s="81">
        <v>0</v>
      </c>
      <c r="CM1203" s="28">
        <v>0</v>
      </c>
      <c r="CN1203" s="24">
        <v>21.557749999999999</v>
      </c>
      <c r="CO1203" s="24">
        <v>32.694000000000003</v>
      </c>
      <c r="CP1203" s="24">
        <v>37.302</v>
      </c>
      <c r="CQ1203" s="9"/>
    </row>
    <row r="1204" spans="1:95" x14ac:dyDescent="0.35">
      <c r="A1204" s="172">
        <v>5</v>
      </c>
      <c r="B1204" s="229">
        <v>0.625</v>
      </c>
      <c r="C1204" s="78">
        <v>47</v>
      </c>
      <c r="D1204" s="193">
        <v>1</v>
      </c>
      <c r="E1204" s="101">
        <v>5</v>
      </c>
      <c r="F1204" s="101">
        <v>11</v>
      </c>
      <c r="G1204" s="101">
        <v>3</v>
      </c>
      <c r="H1204" s="101">
        <v>14</v>
      </c>
      <c r="I1204" s="101">
        <v>6</v>
      </c>
      <c r="J1204" s="101">
        <v>6</v>
      </c>
      <c r="K1204" s="101">
        <v>1</v>
      </c>
      <c r="L1204" s="101">
        <v>0</v>
      </c>
      <c r="M1204" s="101">
        <v>0</v>
      </c>
      <c r="N1204" s="101">
        <v>0</v>
      </c>
      <c r="O1204" s="101">
        <v>0</v>
      </c>
      <c r="P1204" s="101">
        <v>0</v>
      </c>
      <c r="Q1204" s="101">
        <v>0</v>
      </c>
      <c r="R1204" s="101">
        <v>0</v>
      </c>
      <c r="S1204" s="101">
        <v>0</v>
      </c>
      <c r="T1204" s="101">
        <v>0</v>
      </c>
      <c r="U1204" s="101">
        <v>0</v>
      </c>
      <c r="V1204" s="101">
        <v>0</v>
      </c>
      <c r="W1204" s="239">
        <v>0</v>
      </c>
      <c r="X1204" s="81">
        <v>13</v>
      </c>
      <c r="Y1204" s="28">
        <v>0.27659574468085107</v>
      </c>
      <c r="Z1204" s="81">
        <v>7</v>
      </c>
      <c r="AA1204" s="28">
        <v>0.14893617021276595</v>
      </c>
      <c r="AB1204" s="81">
        <v>0</v>
      </c>
      <c r="AC1204" s="28">
        <v>0</v>
      </c>
      <c r="AD1204" s="24">
        <v>25.138085106382974</v>
      </c>
      <c r="AE1204" s="24">
        <v>34.935999999999993</v>
      </c>
      <c r="AF1204" s="24">
        <v>38.287999999999997</v>
      </c>
      <c r="AG1204" s="9"/>
      <c r="AH1204" s="78">
        <v>39</v>
      </c>
      <c r="AI1204" s="193">
        <v>5</v>
      </c>
      <c r="AJ1204" s="101">
        <v>13</v>
      </c>
      <c r="AK1204" s="101">
        <v>0</v>
      </c>
      <c r="AL1204" s="101">
        <v>4</v>
      </c>
      <c r="AM1204" s="101">
        <v>11</v>
      </c>
      <c r="AN1204" s="101">
        <v>6</v>
      </c>
      <c r="AO1204" s="101">
        <v>0</v>
      </c>
      <c r="AP1204" s="101">
        <v>0</v>
      </c>
      <c r="AQ1204" s="101">
        <v>0</v>
      </c>
      <c r="AR1204" s="101">
        <v>0</v>
      </c>
      <c r="AS1204" s="101">
        <v>0</v>
      </c>
      <c r="AT1204" s="101">
        <v>0</v>
      </c>
      <c r="AU1204" s="101">
        <v>0</v>
      </c>
      <c r="AV1204" s="101">
        <v>0</v>
      </c>
      <c r="AW1204" s="101">
        <v>0</v>
      </c>
      <c r="AX1204" s="101">
        <v>0</v>
      </c>
      <c r="AY1204" s="101">
        <v>0</v>
      </c>
      <c r="AZ1204" s="101">
        <v>0</v>
      </c>
      <c r="BA1204" s="101">
        <v>0</v>
      </c>
      <c r="BB1204" s="239">
        <v>0</v>
      </c>
      <c r="BC1204" s="81">
        <v>6</v>
      </c>
      <c r="BD1204" s="28">
        <v>0.15384615384615385</v>
      </c>
      <c r="BE1204" s="81">
        <v>0</v>
      </c>
      <c r="BF1204" s="28">
        <v>0</v>
      </c>
      <c r="BG1204" s="81">
        <v>0</v>
      </c>
      <c r="BH1204" s="28">
        <v>0</v>
      </c>
      <c r="BI1204" s="24">
        <v>19.835384615384619</v>
      </c>
      <c r="BJ1204" s="24">
        <v>31.21</v>
      </c>
      <c r="BK1204" s="24">
        <v>32.590000000000003</v>
      </c>
      <c r="BL1204" s="9"/>
      <c r="BM1204" s="78">
        <v>86</v>
      </c>
      <c r="BN1204" s="182">
        <v>6</v>
      </c>
      <c r="BO1204" s="8">
        <v>18</v>
      </c>
      <c r="BP1204" s="8">
        <v>11</v>
      </c>
      <c r="BQ1204" s="8">
        <v>7</v>
      </c>
      <c r="BR1204" s="8">
        <v>25</v>
      </c>
      <c r="BS1204" s="8">
        <v>12</v>
      </c>
      <c r="BT1204" s="8">
        <v>6</v>
      </c>
      <c r="BU1204" s="8">
        <v>1</v>
      </c>
      <c r="BV1204" s="8">
        <v>0</v>
      </c>
      <c r="BW1204" s="8">
        <v>0</v>
      </c>
      <c r="BX1204" s="8">
        <v>0</v>
      </c>
      <c r="BY1204" s="8">
        <v>0</v>
      </c>
      <c r="BZ1204" s="8">
        <v>0</v>
      </c>
      <c r="CA1204" s="8">
        <v>0</v>
      </c>
      <c r="CB1204" s="8">
        <v>0</v>
      </c>
      <c r="CC1204" s="8">
        <v>0</v>
      </c>
      <c r="CD1204" s="8">
        <v>0</v>
      </c>
      <c r="CE1204" s="8">
        <v>0</v>
      </c>
      <c r="CF1204" s="8">
        <v>0</v>
      </c>
      <c r="CG1204" s="145">
        <v>0</v>
      </c>
      <c r="CH1204" s="81">
        <v>19</v>
      </c>
      <c r="CI1204" s="28">
        <v>0.22093023255813954</v>
      </c>
      <c r="CJ1204" s="81">
        <v>7</v>
      </c>
      <c r="CK1204" s="28">
        <v>8.1395348837209308E-2</v>
      </c>
      <c r="CL1204" s="81">
        <v>0</v>
      </c>
      <c r="CM1204" s="28">
        <v>0</v>
      </c>
      <c r="CN1204" s="24">
        <v>22.733372093023259</v>
      </c>
      <c r="CO1204" s="24">
        <v>32.568500000000007</v>
      </c>
      <c r="CP1204" s="24">
        <v>36.388999999999996</v>
      </c>
      <c r="CQ1204" s="9"/>
    </row>
    <row r="1205" spans="1:95" x14ac:dyDescent="0.35">
      <c r="A1205" s="172">
        <v>5</v>
      </c>
      <c r="B1205" s="229">
        <v>0.66666700000000001</v>
      </c>
      <c r="C1205" s="78">
        <v>36</v>
      </c>
      <c r="D1205" s="193">
        <v>0</v>
      </c>
      <c r="E1205" s="101">
        <v>4</v>
      </c>
      <c r="F1205" s="101">
        <v>7</v>
      </c>
      <c r="G1205" s="101">
        <v>5</v>
      </c>
      <c r="H1205" s="101">
        <v>10</v>
      </c>
      <c r="I1205" s="101">
        <v>8</v>
      </c>
      <c r="J1205" s="101">
        <v>2</v>
      </c>
      <c r="K1205" s="101">
        <v>0</v>
      </c>
      <c r="L1205" s="101">
        <v>0</v>
      </c>
      <c r="M1205" s="101">
        <v>0</v>
      </c>
      <c r="N1205" s="101">
        <v>0</v>
      </c>
      <c r="O1205" s="101">
        <v>0</v>
      </c>
      <c r="P1205" s="101">
        <v>0</v>
      </c>
      <c r="Q1205" s="101">
        <v>0</v>
      </c>
      <c r="R1205" s="101">
        <v>0</v>
      </c>
      <c r="S1205" s="101">
        <v>0</v>
      </c>
      <c r="T1205" s="101">
        <v>0</v>
      </c>
      <c r="U1205" s="101">
        <v>0</v>
      </c>
      <c r="V1205" s="101">
        <v>0</v>
      </c>
      <c r="W1205" s="239">
        <v>0</v>
      </c>
      <c r="X1205" s="81">
        <v>10</v>
      </c>
      <c r="Y1205" s="28">
        <v>0.27777777777777779</v>
      </c>
      <c r="Z1205" s="81">
        <v>2</v>
      </c>
      <c r="AA1205" s="28">
        <v>5.5555555555555552E-2</v>
      </c>
      <c r="AB1205" s="81">
        <v>0</v>
      </c>
      <c r="AC1205" s="28">
        <v>0</v>
      </c>
      <c r="AD1205" s="24">
        <v>25.43666666666666</v>
      </c>
      <c r="AE1205" s="24">
        <v>32.457999999999998</v>
      </c>
      <c r="AF1205" s="24">
        <v>35.883499999999998</v>
      </c>
      <c r="AG1205" s="9"/>
      <c r="AH1205" s="78">
        <v>39</v>
      </c>
      <c r="AI1205" s="193">
        <v>1</v>
      </c>
      <c r="AJ1205" s="101">
        <v>13</v>
      </c>
      <c r="AK1205" s="101">
        <v>2</v>
      </c>
      <c r="AL1205" s="101">
        <v>7</v>
      </c>
      <c r="AM1205" s="101">
        <v>9</v>
      </c>
      <c r="AN1205" s="101">
        <v>5</v>
      </c>
      <c r="AO1205" s="101">
        <v>2</v>
      </c>
      <c r="AP1205" s="101">
        <v>0</v>
      </c>
      <c r="AQ1205" s="101">
        <v>0</v>
      </c>
      <c r="AR1205" s="101">
        <v>0</v>
      </c>
      <c r="AS1205" s="101">
        <v>0</v>
      </c>
      <c r="AT1205" s="101">
        <v>0</v>
      </c>
      <c r="AU1205" s="101">
        <v>0</v>
      </c>
      <c r="AV1205" s="101">
        <v>0</v>
      </c>
      <c r="AW1205" s="101">
        <v>0</v>
      </c>
      <c r="AX1205" s="101">
        <v>0</v>
      </c>
      <c r="AY1205" s="101">
        <v>0</v>
      </c>
      <c r="AZ1205" s="101">
        <v>0</v>
      </c>
      <c r="BA1205" s="101">
        <v>0</v>
      </c>
      <c r="BB1205" s="239">
        <v>0</v>
      </c>
      <c r="BC1205" s="81">
        <v>7</v>
      </c>
      <c r="BD1205" s="28">
        <v>0.17948717948717949</v>
      </c>
      <c r="BE1205" s="81">
        <v>2</v>
      </c>
      <c r="BF1205" s="28">
        <v>5.128205128205128E-2</v>
      </c>
      <c r="BG1205" s="81">
        <v>0</v>
      </c>
      <c r="BH1205" s="28">
        <v>0</v>
      </c>
      <c r="BI1205" s="24">
        <v>21.421282051282056</v>
      </c>
      <c r="BJ1205" s="24">
        <v>31.59</v>
      </c>
      <c r="BK1205" s="24">
        <v>36.1</v>
      </c>
      <c r="BL1205" s="9"/>
      <c r="BM1205" s="78">
        <v>75</v>
      </c>
      <c r="BN1205" s="182">
        <v>1</v>
      </c>
      <c r="BO1205" s="8">
        <v>17</v>
      </c>
      <c r="BP1205" s="8">
        <v>9</v>
      </c>
      <c r="BQ1205" s="8">
        <v>12</v>
      </c>
      <c r="BR1205" s="8">
        <v>19</v>
      </c>
      <c r="BS1205" s="8">
        <v>13</v>
      </c>
      <c r="BT1205" s="8">
        <v>4</v>
      </c>
      <c r="BU1205" s="8">
        <v>0</v>
      </c>
      <c r="BV1205" s="8">
        <v>0</v>
      </c>
      <c r="BW1205" s="8">
        <v>0</v>
      </c>
      <c r="BX1205" s="8">
        <v>0</v>
      </c>
      <c r="BY1205" s="8">
        <v>0</v>
      </c>
      <c r="BZ1205" s="8">
        <v>0</v>
      </c>
      <c r="CA1205" s="8">
        <v>0</v>
      </c>
      <c r="CB1205" s="8">
        <v>0</v>
      </c>
      <c r="CC1205" s="8">
        <v>0</v>
      </c>
      <c r="CD1205" s="8">
        <v>0</v>
      </c>
      <c r="CE1205" s="8">
        <v>0</v>
      </c>
      <c r="CF1205" s="8">
        <v>0</v>
      </c>
      <c r="CG1205" s="145">
        <v>0</v>
      </c>
      <c r="CH1205" s="81">
        <v>17</v>
      </c>
      <c r="CI1205" s="28">
        <v>0.22666666666666666</v>
      </c>
      <c r="CJ1205" s="81">
        <v>4</v>
      </c>
      <c r="CK1205" s="28">
        <v>5.3333333333333337E-2</v>
      </c>
      <c r="CL1205" s="81">
        <v>0</v>
      </c>
      <c r="CM1205" s="28">
        <v>0</v>
      </c>
      <c r="CN1205" s="24">
        <v>23.348666666666666</v>
      </c>
      <c r="CO1205" s="24">
        <v>31.799999999999997</v>
      </c>
      <c r="CP1205" s="24">
        <v>35.771999999999998</v>
      </c>
      <c r="CQ1205" s="9"/>
    </row>
    <row r="1206" spans="1:95" x14ac:dyDescent="0.35">
      <c r="A1206" s="172">
        <v>5</v>
      </c>
      <c r="B1206" s="229">
        <v>0.70833299999999999</v>
      </c>
      <c r="C1206" s="78">
        <v>34</v>
      </c>
      <c r="D1206" s="193">
        <v>0</v>
      </c>
      <c r="E1206" s="101">
        <v>13</v>
      </c>
      <c r="F1206" s="101">
        <v>12</v>
      </c>
      <c r="G1206" s="101">
        <v>4</v>
      </c>
      <c r="H1206" s="101">
        <v>2</v>
      </c>
      <c r="I1206" s="101">
        <v>3</v>
      </c>
      <c r="J1206" s="101">
        <v>0</v>
      </c>
      <c r="K1206" s="101">
        <v>0</v>
      </c>
      <c r="L1206" s="101">
        <v>0</v>
      </c>
      <c r="M1206" s="101">
        <v>0</v>
      </c>
      <c r="N1206" s="101">
        <v>0</v>
      </c>
      <c r="O1206" s="101">
        <v>0</v>
      </c>
      <c r="P1206" s="101">
        <v>0</v>
      </c>
      <c r="Q1206" s="101">
        <v>0</v>
      </c>
      <c r="R1206" s="101">
        <v>0</v>
      </c>
      <c r="S1206" s="101">
        <v>0</v>
      </c>
      <c r="T1206" s="101">
        <v>0</v>
      </c>
      <c r="U1206" s="101">
        <v>0</v>
      </c>
      <c r="V1206" s="101">
        <v>0</v>
      </c>
      <c r="W1206" s="239">
        <v>0</v>
      </c>
      <c r="X1206" s="81">
        <v>3</v>
      </c>
      <c r="Y1206" s="28">
        <v>8.8235294117647065E-2</v>
      </c>
      <c r="Z1206" s="81">
        <v>0</v>
      </c>
      <c r="AA1206" s="28">
        <v>0</v>
      </c>
      <c r="AB1206" s="81">
        <v>0</v>
      </c>
      <c r="AC1206" s="28">
        <v>0</v>
      </c>
      <c r="AD1206" s="24">
        <v>17.809999999999999</v>
      </c>
      <c r="AE1206" s="24">
        <v>25.3</v>
      </c>
      <c r="AF1206" s="24">
        <v>32.76</v>
      </c>
      <c r="AG1206" s="9"/>
      <c r="AH1206" s="78">
        <v>19</v>
      </c>
      <c r="AI1206" s="193">
        <v>3</v>
      </c>
      <c r="AJ1206" s="101">
        <v>6</v>
      </c>
      <c r="AK1206" s="101">
        <v>3</v>
      </c>
      <c r="AL1206" s="101">
        <v>3</v>
      </c>
      <c r="AM1206" s="101">
        <v>2</v>
      </c>
      <c r="AN1206" s="101">
        <v>2</v>
      </c>
      <c r="AO1206" s="101">
        <v>0</v>
      </c>
      <c r="AP1206" s="101">
        <v>0</v>
      </c>
      <c r="AQ1206" s="101">
        <v>0</v>
      </c>
      <c r="AR1206" s="101">
        <v>0</v>
      </c>
      <c r="AS1206" s="101">
        <v>0</v>
      </c>
      <c r="AT1206" s="101">
        <v>0</v>
      </c>
      <c r="AU1206" s="101">
        <v>0</v>
      </c>
      <c r="AV1206" s="101">
        <v>0</v>
      </c>
      <c r="AW1206" s="101">
        <v>0</v>
      </c>
      <c r="AX1206" s="101">
        <v>0</v>
      </c>
      <c r="AY1206" s="101">
        <v>0</v>
      </c>
      <c r="AZ1206" s="101">
        <v>0</v>
      </c>
      <c r="BA1206" s="101">
        <v>0</v>
      </c>
      <c r="BB1206" s="239">
        <v>0</v>
      </c>
      <c r="BC1206" s="81">
        <v>2</v>
      </c>
      <c r="BD1206" s="28">
        <v>0.10526315789473684</v>
      </c>
      <c r="BE1206" s="81">
        <v>0</v>
      </c>
      <c r="BF1206" s="28">
        <v>0</v>
      </c>
      <c r="BG1206" s="81">
        <v>0</v>
      </c>
      <c r="BH1206" s="28">
        <v>0</v>
      </c>
      <c r="BI1206" s="24">
        <v>17.855789473684212</v>
      </c>
      <c r="BJ1206" s="24">
        <v>27.86</v>
      </c>
      <c r="BK1206" s="24">
        <v>34.270000000000003</v>
      </c>
      <c r="BL1206" s="9"/>
      <c r="BM1206" s="78">
        <v>53</v>
      </c>
      <c r="BN1206" s="182">
        <v>3</v>
      </c>
      <c r="BO1206" s="8">
        <v>19</v>
      </c>
      <c r="BP1206" s="8">
        <v>15</v>
      </c>
      <c r="BQ1206" s="8">
        <v>7</v>
      </c>
      <c r="BR1206" s="8">
        <v>4</v>
      </c>
      <c r="BS1206" s="8">
        <v>5</v>
      </c>
      <c r="BT1206" s="8">
        <v>0</v>
      </c>
      <c r="BU1206" s="8">
        <v>0</v>
      </c>
      <c r="BV1206" s="8">
        <v>0</v>
      </c>
      <c r="BW1206" s="8">
        <v>0</v>
      </c>
      <c r="BX1206" s="8">
        <v>0</v>
      </c>
      <c r="BY1206" s="8">
        <v>0</v>
      </c>
      <c r="BZ1206" s="8">
        <v>0</v>
      </c>
      <c r="CA1206" s="8">
        <v>0</v>
      </c>
      <c r="CB1206" s="8">
        <v>0</v>
      </c>
      <c r="CC1206" s="8">
        <v>0</v>
      </c>
      <c r="CD1206" s="8">
        <v>0</v>
      </c>
      <c r="CE1206" s="8">
        <v>0</v>
      </c>
      <c r="CF1206" s="8">
        <v>0</v>
      </c>
      <c r="CG1206" s="145">
        <v>0</v>
      </c>
      <c r="CH1206" s="81">
        <v>5</v>
      </c>
      <c r="CI1206" s="28">
        <v>9.4339622641509441E-2</v>
      </c>
      <c r="CJ1206" s="81">
        <v>0</v>
      </c>
      <c r="CK1206" s="28">
        <v>0</v>
      </c>
      <c r="CL1206" s="81">
        <v>0</v>
      </c>
      <c r="CM1206" s="28">
        <v>0</v>
      </c>
      <c r="CN1206" s="24">
        <v>17.826415094339623</v>
      </c>
      <c r="CO1206" s="24">
        <v>25.888999999999999</v>
      </c>
      <c r="CP1206" s="24">
        <v>32.764999999999993</v>
      </c>
      <c r="CQ1206" s="9"/>
    </row>
    <row r="1207" spans="1:95" x14ac:dyDescent="0.35">
      <c r="A1207" s="172">
        <v>5</v>
      </c>
      <c r="B1207" s="229">
        <v>0.75</v>
      </c>
      <c r="C1207" s="78">
        <v>17</v>
      </c>
      <c r="D1207" s="193">
        <v>0</v>
      </c>
      <c r="E1207" s="101">
        <v>3</v>
      </c>
      <c r="F1207" s="101">
        <v>4</v>
      </c>
      <c r="G1207" s="101">
        <v>6</v>
      </c>
      <c r="H1207" s="101">
        <v>4</v>
      </c>
      <c r="I1207" s="101">
        <v>0</v>
      </c>
      <c r="J1207" s="101">
        <v>0</v>
      </c>
      <c r="K1207" s="101">
        <v>0</v>
      </c>
      <c r="L1207" s="101">
        <v>0</v>
      </c>
      <c r="M1207" s="101">
        <v>0</v>
      </c>
      <c r="N1207" s="101">
        <v>0</v>
      </c>
      <c r="O1207" s="101">
        <v>0</v>
      </c>
      <c r="P1207" s="101">
        <v>0</v>
      </c>
      <c r="Q1207" s="101">
        <v>0</v>
      </c>
      <c r="R1207" s="101">
        <v>0</v>
      </c>
      <c r="S1207" s="101">
        <v>0</v>
      </c>
      <c r="T1207" s="101">
        <v>0</v>
      </c>
      <c r="U1207" s="101">
        <v>0</v>
      </c>
      <c r="V1207" s="101">
        <v>0</v>
      </c>
      <c r="W1207" s="239">
        <v>0</v>
      </c>
      <c r="X1207" s="81">
        <v>0</v>
      </c>
      <c r="Y1207" s="28">
        <v>0</v>
      </c>
      <c r="Z1207" s="81">
        <v>0</v>
      </c>
      <c r="AA1207" s="28">
        <v>0</v>
      </c>
      <c r="AB1207" s="81">
        <v>0</v>
      </c>
      <c r="AC1207" s="28">
        <v>0</v>
      </c>
      <c r="AD1207" s="24">
        <v>20.859411764705882</v>
      </c>
      <c r="AE1207" s="24">
        <v>27.812000000000001</v>
      </c>
      <c r="AF1207" s="24" t="s">
        <v>105</v>
      </c>
      <c r="AG1207" s="9"/>
      <c r="AH1207" s="78">
        <v>27</v>
      </c>
      <c r="AI1207" s="193">
        <v>2</v>
      </c>
      <c r="AJ1207" s="101">
        <v>12</v>
      </c>
      <c r="AK1207" s="101">
        <v>5</v>
      </c>
      <c r="AL1207" s="101">
        <v>6</v>
      </c>
      <c r="AM1207" s="101">
        <v>1</v>
      </c>
      <c r="AN1207" s="101">
        <v>1</v>
      </c>
      <c r="AO1207" s="101">
        <v>0</v>
      </c>
      <c r="AP1207" s="101">
        <v>0</v>
      </c>
      <c r="AQ1207" s="101">
        <v>0</v>
      </c>
      <c r="AR1207" s="101">
        <v>0</v>
      </c>
      <c r="AS1207" s="101">
        <v>0</v>
      </c>
      <c r="AT1207" s="101">
        <v>0</v>
      </c>
      <c r="AU1207" s="101">
        <v>0</v>
      </c>
      <c r="AV1207" s="101">
        <v>0</v>
      </c>
      <c r="AW1207" s="101">
        <v>0</v>
      </c>
      <c r="AX1207" s="101">
        <v>0</v>
      </c>
      <c r="AY1207" s="101">
        <v>0</v>
      </c>
      <c r="AZ1207" s="101">
        <v>0</v>
      </c>
      <c r="BA1207" s="101">
        <v>0</v>
      </c>
      <c r="BB1207" s="239">
        <v>0</v>
      </c>
      <c r="BC1207" s="81">
        <v>1</v>
      </c>
      <c r="BD1207" s="28">
        <v>3.7037037037037035E-2</v>
      </c>
      <c r="BE1207" s="81">
        <v>0</v>
      </c>
      <c r="BF1207" s="28">
        <v>0</v>
      </c>
      <c r="BG1207" s="81">
        <v>0</v>
      </c>
      <c r="BH1207" s="28">
        <v>0</v>
      </c>
      <c r="BI1207" s="24">
        <v>16.614444444444441</v>
      </c>
      <c r="BJ1207" s="24">
        <v>22.65</v>
      </c>
      <c r="BK1207" s="24">
        <v>28.725999999999992</v>
      </c>
      <c r="BL1207" s="9"/>
      <c r="BM1207" s="78">
        <v>44</v>
      </c>
      <c r="BN1207" s="182">
        <v>2</v>
      </c>
      <c r="BO1207" s="8">
        <v>15</v>
      </c>
      <c r="BP1207" s="8">
        <v>9</v>
      </c>
      <c r="BQ1207" s="8">
        <v>12</v>
      </c>
      <c r="BR1207" s="8">
        <v>5</v>
      </c>
      <c r="BS1207" s="8">
        <v>1</v>
      </c>
      <c r="BT1207" s="8">
        <v>0</v>
      </c>
      <c r="BU1207" s="8">
        <v>0</v>
      </c>
      <c r="BV1207" s="8">
        <v>0</v>
      </c>
      <c r="BW1207" s="8">
        <v>0</v>
      </c>
      <c r="BX1207" s="8">
        <v>0</v>
      </c>
      <c r="BY1207" s="8">
        <v>0</v>
      </c>
      <c r="BZ1207" s="8">
        <v>0</v>
      </c>
      <c r="CA1207" s="8">
        <v>0</v>
      </c>
      <c r="CB1207" s="8">
        <v>0</v>
      </c>
      <c r="CC1207" s="8">
        <v>0</v>
      </c>
      <c r="CD1207" s="8">
        <v>0</v>
      </c>
      <c r="CE1207" s="8">
        <v>0</v>
      </c>
      <c r="CF1207" s="8">
        <v>0</v>
      </c>
      <c r="CG1207" s="145">
        <v>0</v>
      </c>
      <c r="CH1207" s="81">
        <v>1</v>
      </c>
      <c r="CI1207" s="28">
        <v>2.2727272727272728E-2</v>
      </c>
      <c r="CJ1207" s="81">
        <v>0</v>
      </c>
      <c r="CK1207" s="28">
        <v>0</v>
      </c>
      <c r="CL1207" s="81">
        <v>0</v>
      </c>
      <c r="CM1207" s="28">
        <v>0</v>
      </c>
      <c r="CN1207" s="24">
        <v>18.25454545454545</v>
      </c>
      <c r="CO1207" s="24">
        <v>25.36</v>
      </c>
      <c r="CP1207" s="24">
        <v>27.892499999999998</v>
      </c>
      <c r="CQ1207" s="9"/>
    </row>
    <row r="1208" spans="1:95" x14ac:dyDescent="0.35">
      <c r="A1208" s="172">
        <v>5</v>
      </c>
      <c r="B1208" s="229">
        <v>0.79166700000000001</v>
      </c>
      <c r="C1208" s="78">
        <v>7</v>
      </c>
      <c r="D1208" s="193">
        <v>0</v>
      </c>
      <c r="E1208" s="101">
        <v>0</v>
      </c>
      <c r="F1208" s="101">
        <v>0</v>
      </c>
      <c r="G1208" s="101">
        <v>1</v>
      </c>
      <c r="H1208" s="101">
        <v>2</v>
      </c>
      <c r="I1208" s="101">
        <v>3</v>
      </c>
      <c r="J1208" s="101">
        <v>1</v>
      </c>
      <c r="K1208" s="101">
        <v>0</v>
      </c>
      <c r="L1208" s="101">
        <v>0</v>
      </c>
      <c r="M1208" s="101">
        <v>0</v>
      </c>
      <c r="N1208" s="101">
        <v>0</v>
      </c>
      <c r="O1208" s="101">
        <v>0</v>
      </c>
      <c r="P1208" s="101">
        <v>0</v>
      </c>
      <c r="Q1208" s="101">
        <v>0</v>
      </c>
      <c r="R1208" s="101">
        <v>0</v>
      </c>
      <c r="S1208" s="101">
        <v>0</v>
      </c>
      <c r="T1208" s="101">
        <v>0</v>
      </c>
      <c r="U1208" s="101">
        <v>0</v>
      </c>
      <c r="V1208" s="101">
        <v>0</v>
      </c>
      <c r="W1208" s="239">
        <v>0</v>
      </c>
      <c r="X1208" s="81">
        <v>4</v>
      </c>
      <c r="Y1208" s="28">
        <v>0.5714285714285714</v>
      </c>
      <c r="Z1208" s="81">
        <v>1</v>
      </c>
      <c r="AA1208" s="28">
        <v>0.14285714285714285</v>
      </c>
      <c r="AB1208" s="81">
        <v>0</v>
      </c>
      <c r="AC1208" s="28">
        <v>0</v>
      </c>
      <c r="AD1208" s="24">
        <v>30.01857142857143</v>
      </c>
      <c r="AE1208" s="24">
        <v>35.003999999999998</v>
      </c>
      <c r="AF1208" s="24" t="s">
        <v>105</v>
      </c>
      <c r="AG1208" s="9"/>
      <c r="AH1208" s="78">
        <v>32</v>
      </c>
      <c r="AI1208" s="193">
        <v>9</v>
      </c>
      <c r="AJ1208" s="101">
        <v>18</v>
      </c>
      <c r="AK1208" s="101">
        <v>1</v>
      </c>
      <c r="AL1208" s="101">
        <v>1</v>
      </c>
      <c r="AM1208" s="101">
        <v>2</v>
      </c>
      <c r="AN1208" s="101">
        <v>1</v>
      </c>
      <c r="AO1208" s="101">
        <v>0</v>
      </c>
      <c r="AP1208" s="101">
        <v>0</v>
      </c>
      <c r="AQ1208" s="101">
        <v>0</v>
      </c>
      <c r="AR1208" s="101">
        <v>0</v>
      </c>
      <c r="AS1208" s="101">
        <v>0</v>
      </c>
      <c r="AT1208" s="101">
        <v>0</v>
      </c>
      <c r="AU1208" s="101">
        <v>0</v>
      </c>
      <c r="AV1208" s="101">
        <v>0</v>
      </c>
      <c r="AW1208" s="101">
        <v>0</v>
      </c>
      <c r="AX1208" s="101">
        <v>0</v>
      </c>
      <c r="AY1208" s="101">
        <v>0</v>
      </c>
      <c r="AZ1208" s="101">
        <v>0</v>
      </c>
      <c r="BA1208" s="101">
        <v>0</v>
      </c>
      <c r="BB1208" s="239">
        <v>0</v>
      </c>
      <c r="BC1208" s="81">
        <v>1</v>
      </c>
      <c r="BD1208" s="28">
        <v>3.125E-2</v>
      </c>
      <c r="BE1208" s="81">
        <v>0</v>
      </c>
      <c r="BF1208" s="28">
        <v>0</v>
      </c>
      <c r="BG1208" s="81">
        <v>0</v>
      </c>
      <c r="BH1208" s="28">
        <v>0</v>
      </c>
      <c r="BI1208" s="24">
        <v>13.125</v>
      </c>
      <c r="BJ1208" s="24">
        <v>15.494500000000006</v>
      </c>
      <c r="BK1208" s="24">
        <v>28.826999999999995</v>
      </c>
      <c r="BL1208" s="9"/>
      <c r="BM1208" s="78">
        <v>39</v>
      </c>
      <c r="BN1208" s="182">
        <v>9</v>
      </c>
      <c r="BO1208" s="8">
        <v>18</v>
      </c>
      <c r="BP1208" s="8">
        <v>1</v>
      </c>
      <c r="BQ1208" s="8">
        <v>2</v>
      </c>
      <c r="BR1208" s="8">
        <v>4</v>
      </c>
      <c r="BS1208" s="8">
        <v>4</v>
      </c>
      <c r="BT1208" s="8">
        <v>1</v>
      </c>
      <c r="BU1208" s="8">
        <v>0</v>
      </c>
      <c r="BV1208" s="8">
        <v>0</v>
      </c>
      <c r="BW1208" s="8">
        <v>0</v>
      </c>
      <c r="BX1208" s="8">
        <v>0</v>
      </c>
      <c r="BY1208" s="8">
        <v>0</v>
      </c>
      <c r="BZ1208" s="8">
        <v>0</v>
      </c>
      <c r="CA1208" s="8">
        <v>0</v>
      </c>
      <c r="CB1208" s="8">
        <v>0</v>
      </c>
      <c r="CC1208" s="8">
        <v>0</v>
      </c>
      <c r="CD1208" s="8">
        <v>0</v>
      </c>
      <c r="CE1208" s="8">
        <v>0</v>
      </c>
      <c r="CF1208" s="8">
        <v>0</v>
      </c>
      <c r="CG1208" s="145">
        <v>0</v>
      </c>
      <c r="CH1208" s="81">
        <v>5</v>
      </c>
      <c r="CI1208" s="28">
        <v>0.12820512820512819</v>
      </c>
      <c r="CJ1208" s="81">
        <v>1</v>
      </c>
      <c r="CK1208" s="28">
        <v>2.564102564102564E-2</v>
      </c>
      <c r="CL1208" s="81">
        <v>0</v>
      </c>
      <c r="CM1208" s="28">
        <v>0</v>
      </c>
      <c r="CN1208" s="24">
        <v>16.157179487179487</v>
      </c>
      <c r="CO1208" s="24">
        <v>29.39</v>
      </c>
      <c r="CP1208" s="24">
        <v>31.54</v>
      </c>
      <c r="CQ1208" s="9"/>
    </row>
    <row r="1209" spans="1:95" x14ac:dyDescent="0.35">
      <c r="A1209" s="172">
        <v>5</v>
      </c>
      <c r="B1209" s="229">
        <v>0.83333299999999999</v>
      </c>
      <c r="C1209" s="78">
        <v>7</v>
      </c>
      <c r="D1209" s="193">
        <v>0</v>
      </c>
      <c r="E1209" s="101">
        <v>0</v>
      </c>
      <c r="F1209" s="101">
        <v>0</v>
      </c>
      <c r="G1209" s="101">
        <v>1</v>
      </c>
      <c r="H1209" s="101">
        <v>6</v>
      </c>
      <c r="I1209" s="101">
        <v>0</v>
      </c>
      <c r="J1209" s="101">
        <v>0</v>
      </c>
      <c r="K1209" s="101">
        <v>0</v>
      </c>
      <c r="L1209" s="101">
        <v>0</v>
      </c>
      <c r="M1209" s="101">
        <v>0</v>
      </c>
      <c r="N1209" s="101">
        <v>0</v>
      </c>
      <c r="O1209" s="101">
        <v>0</v>
      </c>
      <c r="P1209" s="101">
        <v>0</v>
      </c>
      <c r="Q1209" s="101">
        <v>0</v>
      </c>
      <c r="R1209" s="101">
        <v>0</v>
      </c>
      <c r="S1209" s="101">
        <v>0</v>
      </c>
      <c r="T1209" s="101">
        <v>0</v>
      </c>
      <c r="U1209" s="101">
        <v>0</v>
      </c>
      <c r="V1209" s="101">
        <v>0</v>
      </c>
      <c r="W1209" s="239">
        <v>0</v>
      </c>
      <c r="X1209" s="81">
        <v>0</v>
      </c>
      <c r="Y1209" s="28">
        <v>0</v>
      </c>
      <c r="Z1209" s="81">
        <v>0</v>
      </c>
      <c r="AA1209" s="28">
        <v>0</v>
      </c>
      <c r="AB1209" s="81">
        <v>0</v>
      </c>
      <c r="AC1209" s="28">
        <v>0</v>
      </c>
      <c r="AD1209" s="24">
        <v>26.687142857142856</v>
      </c>
      <c r="AE1209" s="24">
        <v>28.721999999999998</v>
      </c>
      <c r="AF1209" s="24" t="s">
        <v>105</v>
      </c>
      <c r="AG1209" s="9"/>
      <c r="AH1209" s="78">
        <v>1</v>
      </c>
      <c r="AI1209" s="193">
        <v>0</v>
      </c>
      <c r="AJ1209" s="101">
        <v>0</v>
      </c>
      <c r="AK1209" s="101">
        <v>0</v>
      </c>
      <c r="AL1209" s="101">
        <v>0</v>
      </c>
      <c r="AM1209" s="101">
        <v>0</v>
      </c>
      <c r="AN1209" s="101">
        <v>0</v>
      </c>
      <c r="AO1209" s="101">
        <v>1</v>
      </c>
      <c r="AP1209" s="101">
        <v>0</v>
      </c>
      <c r="AQ1209" s="101">
        <v>0</v>
      </c>
      <c r="AR1209" s="101">
        <v>0</v>
      </c>
      <c r="AS1209" s="101">
        <v>0</v>
      </c>
      <c r="AT1209" s="101">
        <v>0</v>
      </c>
      <c r="AU1209" s="101">
        <v>0</v>
      </c>
      <c r="AV1209" s="101">
        <v>0</v>
      </c>
      <c r="AW1209" s="101">
        <v>0</v>
      </c>
      <c r="AX1209" s="101">
        <v>0</v>
      </c>
      <c r="AY1209" s="101">
        <v>0</v>
      </c>
      <c r="AZ1209" s="101">
        <v>0</v>
      </c>
      <c r="BA1209" s="101">
        <v>0</v>
      </c>
      <c r="BB1209" s="239">
        <v>0</v>
      </c>
      <c r="BC1209" s="81">
        <v>1</v>
      </c>
      <c r="BD1209" s="28">
        <v>1</v>
      </c>
      <c r="BE1209" s="81">
        <v>1</v>
      </c>
      <c r="BF1209" s="28">
        <v>1</v>
      </c>
      <c r="BG1209" s="81">
        <v>0</v>
      </c>
      <c r="BH1209" s="28">
        <v>0</v>
      </c>
      <c r="BI1209" s="24">
        <v>37.340000000000003</v>
      </c>
      <c r="BJ1209" s="24" t="s">
        <v>105</v>
      </c>
      <c r="BK1209" s="24" t="s">
        <v>105</v>
      </c>
      <c r="BL1209" s="9"/>
      <c r="BM1209" s="78">
        <v>8</v>
      </c>
      <c r="BN1209" s="182">
        <v>0</v>
      </c>
      <c r="BO1209" s="8">
        <v>0</v>
      </c>
      <c r="BP1209" s="8">
        <v>0</v>
      </c>
      <c r="BQ1209" s="8">
        <v>1</v>
      </c>
      <c r="BR1209" s="8">
        <v>6</v>
      </c>
      <c r="BS1209" s="8">
        <v>0</v>
      </c>
      <c r="BT1209" s="8">
        <v>1</v>
      </c>
      <c r="BU1209" s="8">
        <v>0</v>
      </c>
      <c r="BV1209" s="8">
        <v>0</v>
      </c>
      <c r="BW1209" s="8">
        <v>0</v>
      </c>
      <c r="BX1209" s="8">
        <v>0</v>
      </c>
      <c r="BY1209" s="8">
        <v>0</v>
      </c>
      <c r="BZ1209" s="8">
        <v>0</v>
      </c>
      <c r="CA1209" s="8">
        <v>0</v>
      </c>
      <c r="CB1209" s="8">
        <v>0</v>
      </c>
      <c r="CC1209" s="8">
        <v>0</v>
      </c>
      <c r="CD1209" s="8">
        <v>0</v>
      </c>
      <c r="CE1209" s="8">
        <v>0</v>
      </c>
      <c r="CF1209" s="8">
        <v>0</v>
      </c>
      <c r="CG1209" s="145">
        <v>0</v>
      </c>
      <c r="CH1209" s="81">
        <v>1</v>
      </c>
      <c r="CI1209" s="28">
        <v>0.125</v>
      </c>
      <c r="CJ1209" s="81">
        <v>1</v>
      </c>
      <c r="CK1209" s="28">
        <v>0.125</v>
      </c>
      <c r="CL1209" s="81">
        <v>0</v>
      </c>
      <c r="CM1209" s="28">
        <v>0</v>
      </c>
      <c r="CN1209" s="24">
        <v>28.018749999999997</v>
      </c>
      <c r="CO1209" s="24">
        <v>34.347499999999997</v>
      </c>
      <c r="CP1209" s="24" t="s">
        <v>105</v>
      </c>
      <c r="CQ1209" s="9"/>
    </row>
    <row r="1210" spans="1:95" x14ac:dyDescent="0.35">
      <c r="A1210" s="172">
        <v>5</v>
      </c>
      <c r="B1210" s="229">
        <v>0.875</v>
      </c>
      <c r="C1210" s="78">
        <v>1</v>
      </c>
      <c r="D1210" s="193">
        <v>0</v>
      </c>
      <c r="E1210" s="101">
        <v>0</v>
      </c>
      <c r="F1210" s="101">
        <v>1</v>
      </c>
      <c r="G1210" s="101">
        <v>0</v>
      </c>
      <c r="H1210" s="101">
        <v>0</v>
      </c>
      <c r="I1210" s="101">
        <v>0</v>
      </c>
      <c r="J1210" s="101">
        <v>0</v>
      </c>
      <c r="K1210" s="101">
        <v>0</v>
      </c>
      <c r="L1210" s="101">
        <v>0</v>
      </c>
      <c r="M1210" s="101">
        <v>0</v>
      </c>
      <c r="N1210" s="101">
        <v>0</v>
      </c>
      <c r="O1210" s="101">
        <v>0</v>
      </c>
      <c r="P1210" s="101">
        <v>0</v>
      </c>
      <c r="Q1210" s="101">
        <v>0</v>
      </c>
      <c r="R1210" s="101">
        <v>0</v>
      </c>
      <c r="S1210" s="101">
        <v>0</v>
      </c>
      <c r="T1210" s="101">
        <v>0</v>
      </c>
      <c r="U1210" s="101">
        <v>0</v>
      </c>
      <c r="V1210" s="101">
        <v>0</v>
      </c>
      <c r="W1210" s="239">
        <v>0</v>
      </c>
      <c r="X1210" s="81">
        <v>0</v>
      </c>
      <c r="Y1210" s="28">
        <v>0</v>
      </c>
      <c r="Z1210" s="81">
        <v>0</v>
      </c>
      <c r="AA1210" s="28">
        <v>0</v>
      </c>
      <c r="AB1210" s="81">
        <v>0</v>
      </c>
      <c r="AC1210" s="28">
        <v>0</v>
      </c>
      <c r="AD1210" s="24">
        <v>19.14</v>
      </c>
      <c r="AE1210" s="24" t="s">
        <v>105</v>
      </c>
      <c r="AF1210" s="24" t="s">
        <v>105</v>
      </c>
      <c r="AG1210" s="9"/>
      <c r="AH1210" s="78">
        <v>1</v>
      </c>
      <c r="AI1210" s="193">
        <v>0</v>
      </c>
      <c r="AJ1210" s="101">
        <v>0</v>
      </c>
      <c r="AK1210" s="101">
        <v>0</v>
      </c>
      <c r="AL1210" s="101">
        <v>0</v>
      </c>
      <c r="AM1210" s="101">
        <v>1</v>
      </c>
      <c r="AN1210" s="101">
        <v>0</v>
      </c>
      <c r="AO1210" s="101">
        <v>0</v>
      </c>
      <c r="AP1210" s="101">
        <v>0</v>
      </c>
      <c r="AQ1210" s="101">
        <v>0</v>
      </c>
      <c r="AR1210" s="101">
        <v>0</v>
      </c>
      <c r="AS1210" s="101">
        <v>0</v>
      </c>
      <c r="AT1210" s="101">
        <v>0</v>
      </c>
      <c r="AU1210" s="101">
        <v>0</v>
      </c>
      <c r="AV1210" s="101">
        <v>0</v>
      </c>
      <c r="AW1210" s="101">
        <v>0</v>
      </c>
      <c r="AX1210" s="101">
        <v>0</v>
      </c>
      <c r="AY1210" s="101">
        <v>0</v>
      </c>
      <c r="AZ1210" s="101">
        <v>0</v>
      </c>
      <c r="BA1210" s="101">
        <v>0</v>
      </c>
      <c r="BB1210" s="239">
        <v>0</v>
      </c>
      <c r="BC1210" s="81">
        <v>0</v>
      </c>
      <c r="BD1210" s="28">
        <v>0</v>
      </c>
      <c r="BE1210" s="81">
        <v>0</v>
      </c>
      <c r="BF1210" s="28">
        <v>0</v>
      </c>
      <c r="BG1210" s="81">
        <v>0</v>
      </c>
      <c r="BH1210" s="28">
        <v>0</v>
      </c>
      <c r="BI1210" s="24">
        <v>25.04</v>
      </c>
      <c r="BJ1210" s="24" t="s">
        <v>105</v>
      </c>
      <c r="BK1210" s="24" t="s">
        <v>105</v>
      </c>
      <c r="BL1210" s="9"/>
      <c r="BM1210" s="78">
        <v>2</v>
      </c>
      <c r="BN1210" s="182">
        <v>0</v>
      </c>
      <c r="BO1210" s="8">
        <v>0</v>
      </c>
      <c r="BP1210" s="8">
        <v>1</v>
      </c>
      <c r="BQ1210" s="8">
        <v>0</v>
      </c>
      <c r="BR1210" s="8">
        <v>1</v>
      </c>
      <c r="BS1210" s="8">
        <v>0</v>
      </c>
      <c r="BT1210" s="8">
        <v>0</v>
      </c>
      <c r="BU1210" s="8">
        <v>0</v>
      </c>
      <c r="BV1210" s="8">
        <v>0</v>
      </c>
      <c r="BW1210" s="8">
        <v>0</v>
      </c>
      <c r="BX1210" s="8">
        <v>0</v>
      </c>
      <c r="BY1210" s="8">
        <v>0</v>
      </c>
      <c r="BZ1210" s="8">
        <v>0</v>
      </c>
      <c r="CA1210" s="8">
        <v>0</v>
      </c>
      <c r="CB1210" s="8">
        <v>0</v>
      </c>
      <c r="CC1210" s="8">
        <v>0</v>
      </c>
      <c r="CD1210" s="8">
        <v>0</v>
      </c>
      <c r="CE1210" s="8">
        <v>0</v>
      </c>
      <c r="CF1210" s="8">
        <v>0</v>
      </c>
      <c r="CG1210" s="145">
        <v>0</v>
      </c>
      <c r="CH1210" s="81">
        <v>0</v>
      </c>
      <c r="CI1210" s="28">
        <v>0</v>
      </c>
      <c r="CJ1210" s="81">
        <v>0</v>
      </c>
      <c r="CK1210" s="28">
        <v>0</v>
      </c>
      <c r="CL1210" s="81">
        <v>0</v>
      </c>
      <c r="CM1210" s="28">
        <v>0</v>
      </c>
      <c r="CN1210" s="24">
        <v>22.09</v>
      </c>
      <c r="CO1210" s="24" t="s">
        <v>105</v>
      </c>
      <c r="CP1210" s="24" t="s">
        <v>105</v>
      </c>
      <c r="CQ1210" s="9"/>
    </row>
    <row r="1211" spans="1:95" x14ac:dyDescent="0.35">
      <c r="A1211" s="172">
        <v>5</v>
      </c>
      <c r="B1211" s="229">
        <v>0.91666700000000001</v>
      </c>
      <c r="C1211" s="78">
        <v>2</v>
      </c>
      <c r="D1211" s="193">
        <v>0</v>
      </c>
      <c r="E1211" s="101">
        <v>0</v>
      </c>
      <c r="F1211" s="101">
        <v>0</v>
      </c>
      <c r="G1211" s="101">
        <v>0</v>
      </c>
      <c r="H1211" s="101">
        <v>0</v>
      </c>
      <c r="I1211" s="101">
        <v>2</v>
      </c>
      <c r="J1211" s="101">
        <v>0</v>
      </c>
      <c r="K1211" s="101">
        <v>0</v>
      </c>
      <c r="L1211" s="101">
        <v>0</v>
      </c>
      <c r="M1211" s="101">
        <v>0</v>
      </c>
      <c r="N1211" s="101">
        <v>0</v>
      </c>
      <c r="O1211" s="101">
        <v>0</v>
      </c>
      <c r="P1211" s="101">
        <v>0</v>
      </c>
      <c r="Q1211" s="101">
        <v>0</v>
      </c>
      <c r="R1211" s="101">
        <v>0</v>
      </c>
      <c r="S1211" s="101">
        <v>0</v>
      </c>
      <c r="T1211" s="101">
        <v>0</v>
      </c>
      <c r="U1211" s="101">
        <v>0</v>
      </c>
      <c r="V1211" s="101">
        <v>0</v>
      </c>
      <c r="W1211" s="239">
        <v>0</v>
      </c>
      <c r="X1211" s="81">
        <v>2</v>
      </c>
      <c r="Y1211" s="28">
        <v>1</v>
      </c>
      <c r="Z1211" s="81">
        <v>0</v>
      </c>
      <c r="AA1211" s="28">
        <v>0</v>
      </c>
      <c r="AB1211" s="81">
        <v>0</v>
      </c>
      <c r="AC1211" s="28">
        <v>0</v>
      </c>
      <c r="AD1211" s="24">
        <v>31.765000000000001</v>
      </c>
      <c r="AE1211" s="24" t="s">
        <v>105</v>
      </c>
      <c r="AF1211" s="24" t="s">
        <v>105</v>
      </c>
      <c r="AG1211" s="9"/>
      <c r="AH1211" s="78">
        <v>2</v>
      </c>
      <c r="AI1211" s="193">
        <v>0</v>
      </c>
      <c r="AJ1211" s="101">
        <v>0</v>
      </c>
      <c r="AK1211" s="101">
        <v>0</v>
      </c>
      <c r="AL1211" s="101">
        <v>0</v>
      </c>
      <c r="AM1211" s="101">
        <v>2</v>
      </c>
      <c r="AN1211" s="101">
        <v>0</v>
      </c>
      <c r="AO1211" s="101">
        <v>0</v>
      </c>
      <c r="AP1211" s="101">
        <v>0</v>
      </c>
      <c r="AQ1211" s="101">
        <v>0</v>
      </c>
      <c r="AR1211" s="101">
        <v>0</v>
      </c>
      <c r="AS1211" s="101">
        <v>0</v>
      </c>
      <c r="AT1211" s="101">
        <v>0</v>
      </c>
      <c r="AU1211" s="101">
        <v>0</v>
      </c>
      <c r="AV1211" s="101">
        <v>0</v>
      </c>
      <c r="AW1211" s="101">
        <v>0</v>
      </c>
      <c r="AX1211" s="101">
        <v>0</v>
      </c>
      <c r="AY1211" s="101">
        <v>0</v>
      </c>
      <c r="AZ1211" s="101">
        <v>0</v>
      </c>
      <c r="BA1211" s="101">
        <v>0</v>
      </c>
      <c r="BB1211" s="239">
        <v>0</v>
      </c>
      <c r="BC1211" s="81">
        <v>0</v>
      </c>
      <c r="BD1211" s="28">
        <v>0</v>
      </c>
      <c r="BE1211" s="81">
        <v>0</v>
      </c>
      <c r="BF1211" s="28">
        <v>0</v>
      </c>
      <c r="BG1211" s="81">
        <v>0</v>
      </c>
      <c r="BH1211" s="28">
        <v>0</v>
      </c>
      <c r="BI1211" s="24">
        <v>27.134999999999998</v>
      </c>
      <c r="BJ1211" s="24" t="s">
        <v>105</v>
      </c>
      <c r="BK1211" s="24" t="s">
        <v>105</v>
      </c>
      <c r="BL1211" s="9"/>
      <c r="BM1211" s="78">
        <v>4</v>
      </c>
      <c r="BN1211" s="182">
        <v>0</v>
      </c>
      <c r="BO1211" s="8">
        <v>0</v>
      </c>
      <c r="BP1211" s="8">
        <v>0</v>
      </c>
      <c r="BQ1211" s="8">
        <v>0</v>
      </c>
      <c r="BR1211" s="8">
        <v>2</v>
      </c>
      <c r="BS1211" s="8">
        <v>2</v>
      </c>
      <c r="BT1211" s="8">
        <v>0</v>
      </c>
      <c r="BU1211" s="8">
        <v>0</v>
      </c>
      <c r="BV1211" s="8">
        <v>0</v>
      </c>
      <c r="BW1211" s="8">
        <v>0</v>
      </c>
      <c r="BX1211" s="8">
        <v>0</v>
      </c>
      <c r="BY1211" s="8">
        <v>0</v>
      </c>
      <c r="BZ1211" s="8">
        <v>0</v>
      </c>
      <c r="CA1211" s="8">
        <v>0</v>
      </c>
      <c r="CB1211" s="8">
        <v>0</v>
      </c>
      <c r="CC1211" s="8">
        <v>0</v>
      </c>
      <c r="CD1211" s="8">
        <v>0</v>
      </c>
      <c r="CE1211" s="8">
        <v>0</v>
      </c>
      <c r="CF1211" s="8">
        <v>0</v>
      </c>
      <c r="CG1211" s="145">
        <v>0</v>
      </c>
      <c r="CH1211" s="81">
        <v>2</v>
      </c>
      <c r="CI1211" s="28">
        <v>0.5</v>
      </c>
      <c r="CJ1211" s="81">
        <v>0</v>
      </c>
      <c r="CK1211" s="28">
        <v>0</v>
      </c>
      <c r="CL1211" s="81">
        <v>0</v>
      </c>
      <c r="CM1211" s="28">
        <v>0</v>
      </c>
      <c r="CN1211" s="24">
        <v>29.449999999999996</v>
      </c>
      <c r="CO1211" s="24" t="s">
        <v>105</v>
      </c>
      <c r="CP1211" s="24" t="s">
        <v>105</v>
      </c>
      <c r="CQ1211" s="9"/>
    </row>
    <row r="1212" spans="1:95" x14ac:dyDescent="0.35">
      <c r="A1212" s="172">
        <v>5</v>
      </c>
      <c r="B1212" s="229">
        <v>0.95833299999999999</v>
      </c>
      <c r="C1212" s="79">
        <v>2</v>
      </c>
      <c r="D1212" s="240">
        <v>0</v>
      </c>
      <c r="E1212" s="241">
        <v>0</v>
      </c>
      <c r="F1212" s="241">
        <v>1</v>
      </c>
      <c r="G1212" s="241">
        <v>0</v>
      </c>
      <c r="H1212" s="241">
        <v>0</v>
      </c>
      <c r="I1212" s="241">
        <v>0</v>
      </c>
      <c r="J1212" s="241">
        <v>1</v>
      </c>
      <c r="K1212" s="241">
        <v>0</v>
      </c>
      <c r="L1212" s="241">
        <v>0</v>
      </c>
      <c r="M1212" s="241">
        <v>0</v>
      </c>
      <c r="N1212" s="241">
        <v>0</v>
      </c>
      <c r="O1212" s="241">
        <v>0</v>
      </c>
      <c r="P1212" s="241">
        <v>0</v>
      </c>
      <c r="Q1212" s="241">
        <v>0</v>
      </c>
      <c r="R1212" s="241">
        <v>0</v>
      </c>
      <c r="S1212" s="241">
        <v>0</v>
      </c>
      <c r="T1212" s="241">
        <v>0</v>
      </c>
      <c r="U1212" s="241">
        <v>0</v>
      </c>
      <c r="V1212" s="241">
        <v>0</v>
      </c>
      <c r="W1212" s="242">
        <v>0</v>
      </c>
      <c r="X1212" s="255">
        <v>1</v>
      </c>
      <c r="Y1212" s="254">
        <v>0.5</v>
      </c>
      <c r="Z1212" s="255">
        <v>1</v>
      </c>
      <c r="AA1212" s="254">
        <v>0.5</v>
      </c>
      <c r="AB1212" s="255">
        <v>0</v>
      </c>
      <c r="AC1212" s="254">
        <v>0</v>
      </c>
      <c r="AD1212" s="103">
        <v>26.685000000000002</v>
      </c>
      <c r="AE1212" s="103" t="s">
        <v>105</v>
      </c>
      <c r="AF1212" s="103" t="s">
        <v>105</v>
      </c>
      <c r="AG1212" s="9"/>
      <c r="AH1212" s="79">
        <v>2</v>
      </c>
      <c r="AI1212" s="240">
        <v>0</v>
      </c>
      <c r="AJ1212" s="241">
        <v>1</v>
      </c>
      <c r="AK1212" s="241">
        <v>0</v>
      </c>
      <c r="AL1212" s="241">
        <v>0</v>
      </c>
      <c r="AM1212" s="241">
        <v>0</v>
      </c>
      <c r="AN1212" s="241">
        <v>1</v>
      </c>
      <c r="AO1212" s="241">
        <v>0</v>
      </c>
      <c r="AP1212" s="241">
        <v>0</v>
      </c>
      <c r="AQ1212" s="241">
        <v>0</v>
      </c>
      <c r="AR1212" s="241">
        <v>0</v>
      </c>
      <c r="AS1212" s="241">
        <v>0</v>
      </c>
      <c r="AT1212" s="241">
        <v>0</v>
      </c>
      <c r="AU1212" s="241">
        <v>0</v>
      </c>
      <c r="AV1212" s="241">
        <v>0</v>
      </c>
      <c r="AW1212" s="241">
        <v>0</v>
      </c>
      <c r="AX1212" s="241">
        <v>0</v>
      </c>
      <c r="AY1212" s="241">
        <v>0</v>
      </c>
      <c r="AZ1212" s="241">
        <v>0</v>
      </c>
      <c r="BA1212" s="241">
        <v>0</v>
      </c>
      <c r="BB1212" s="242">
        <v>0</v>
      </c>
      <c r="BC1212" s="255">
        <v>1</v>
      </c>
      <c r="BD1212" s="254">
        <v>0.5</v>
      </c>
      <c r="BE1212" s="255">
        <v>0</v>
      </c>
      <c r="BF1212" s="254">
        <v>0</v>
      </c>
      <c r="BG1212" s="255">
        <v>0</v>
      </c>
      <c r="BH1212" s="254">
        <v>0</v>
      </c>
      <c r="BI1212" s="103">
        <v>21.975000000000001</v>
      </c>
      <c r="BJ1212" s="103" t="s">
        <v>105</v>
      </c>
      <c r="BK1212" s="103" t="s">
        <v>105</v>
      </c>
      <c r="BL1212" s="9"/>
      <c r="BM1212" s="79">
        <v>4</v>
      </c>
      <c r="BN1212" s="253">
        <v>0</v>
      </c>
      <c r="BO1212" s="13">
        <v>1</v>
      </c>
      <c r="BP1212" s="13">
        <v>1</v>
      </c>
      <c r="BQ1212" s="13">
        <v>0</v>
      </c>
      <c r="BR1212" s="13">
        <v>0</v>
      </c>
      <c r="BS1212" s="13">
        <v>1</v>
      </c>
      <c r="BT1212" s="13">
        <v>1</v>
      </c>
      <c r="BU1212" s="13">
        <v>0</v>
      </c>
      <c r="BV1212" s="13">
        <v>0</v>
      </c>
      <c r="BW1212" s="13">
        <v>0</v>
      </c>
      <c r="BX1212" s="13">
        <v>0</v>
      </c>
      <c r="BY1212" s="13">
        <v>0</v>
      </c>
      <c r="BZ1212" s="13">
        <v>0</v>
      </c>
      <c r="CA1212" s="13">
        <v>0</v>
      </c>
      <c r="CB1212" s="13">
        <v>0</v>
      </c>
      <c r="CC1212" s="13">
        <v>0</v>
      </c>
      <c r="CD1212" s="13">
        <v>0</v>
      </c>
      <c r="CE1212" s="13">
        <v>0</v>
      </c>
      <c r="CF1212" s="13">
        <v>0</v>
      </c>
      <c r="CG1212" s="148">
        <v>0</v>
      </c>
      <c r="CH1212" s="255">
        <v>2</v>
      </c>
      <c r="CI1212" s="254">
        <v>0.5</v>
      </c>
      <c r="CJ1212" s="255">
        <v>1</v>
      </c>
      <c r="CK1212" s="254">
        <v>0.25</v>
      </c>
      <c r="CL1212" s="255">
        <v>0</v>
      </c>
      <c r="CM1212" s="254">
        <v>0</v>
      </c>
      <c r="CN1212" s="103">
        <v>24.330000000000002</v>
      </c>
      <c r="CO1212" s="103" t="s">
        <v>105</v>
      </c>
      <c r="CP1212" s="103" t="s">
        <v>105</v>
      </c>
      <c r="CQ1212" s="9"/>
    </row>
    <row r="1213" spans="1:95" x14ac:dyDescent="0.35">
      <c r="A1213" s="172"/>
      <c r="B1213" s="323" t="s">
        <v>35</v>
      </c>
      <c r="C1213" s="324">
        <v>332</v>
      </c>
      <c r="D1213" s="325">
        <v>3</v>
      </c>
      <c r="E1213" s="325">
        <v>40</v>
      </c>
      <c r="F1213" s="325">
        <v>86</v>
      </c>
      <c r="G1213" s="325">
        <v>50</v>
      </c>
      <c r="H1213" s="325">
        <v>76</v>
      </c>
      <c r="I1213" s="325">
        <v>55</v>
      </c>
      <c r="J1213" s="325">
        <v>20</v>
      </c>
      <c r="K1213" s="325">
        <v>1</v>
      </c>
      <c r="L1213" s="325">
        <v>1</v>
      </c>
      <c r="M1213" s="325">
        <v>0</v>
      </c>
      <c r="N1213" s="325">
        <v>0</v>
      </c>
      <c r="O1213" s="325">
        <v>0</v>
      </c>
      <c r="P1213" s="325">
        <v>0</v>
      </c>
      <c r="Q1213" s="325">
        <v>0</v>
      </c>
      <c r="R1213" s="325">
        <v>0</v>
      </c>
      <c r="S1213" s="325">
        <v>0</v>
      </c>
      <c r="T1213" s="325">
        <v>0</v>
      </c>
      <c r="U1213" s="325">
        <v>0</v>
      </c>
      <c r="V1213" s="325">
        <v>0</v>
      </c>
      <c r="W1213" s="326">
        <v>0</v>
      </c>
      <c r="X1213" s="327">
        <v>77</v>
      </c>
      <c r="Y1213" s="343">
        <v>0.23192771084337349</v>
      </c>
      <c r="Z1213" s="327">
        <v>22</v>
      </c>
      <c r="AA1213" s="343">
        <v>6.6265060240963861E-2</v>
      </c>
      <c r="AB1213" s="327">
        <v>1</v>
      </c>
      <c r="AC1213" s="343">
        <v>3.0120481927710845E-3</v>
      </c>
      <c r="AD1213" s="344">
        <v>23.739036144578318</v>
      </c>
      <c r="AE1213" s="344">
        <v>32.130499999999998</v>
      </c>
      <c r="AF1213" s="344">
        <v>36.254999999999995</v>
      </c>
      <c r="AG1213" s="14"/>
      <c r="AH1213" s="327">
        <v>316</v>
      </c>
      <c r="AI1213" s="325">
        <v>28</v>
      </c>
      <c r="AJ1213" s="325">
        <v>81</v>
      </c>
      <c r="AK1213" s="325">
        <v>24</v>
      </c>
      <c r="AL1213" s="325">
        <v>58</v>
      </c>
      <c r="AM1213" s="325">
        <v>76</v>
      </c>
      <c r="AN1213" s="325">
        <v>40</v>
      </c>
      <c r="AO1213" s="325">
        <v>8</v>
      </c>
      <c r="AP1213" s="325">
        <v>1</v>
      </c>
      <c r="AQ1213" s="325">
        <v>0</v>
      </c>
      <c r="AR1213" s="325">
        <v>0</v>
      </c>
      <c r="AS1213" s="325">
        <v>0</v>
      </c>
      <c r="AT1213" s="325">
        <v>0</v>
      </c>
      <c r="AU1213" s="325">
        <v>0</v>
      </c>
      <c r="AV1213" s="325">
        <v>0</v>
      </c>
      <c r="AW1213" s="325">
        <v>0</v>
      </c>
      <c r="AX1213" s="325">
        <v>0</v>
      </c>
      <c r="AY1213" s="325">
        <v>0</v>
      </c>
      <c r="AZ1213" s="325">
        <v>0</v>
      </c>
      <c r="BA1213" s="325">
        <v>0</v>
      </c>
      <c r="BB1213" s="326">
        <v>0</v>
      </c>
      <c r="BC1213" s="327">
        <v>49</v>
      </c>
      <c r="BD1213" s="343">
        <v>0.1550632911392405</v>
      </c>
      <c r="BE1213" s="327">
        <v>9</v>
      </c>
      <c r="BF1213" s="343">
        <v>2.8481012658227847E-2</v>
      </c>
      <c r="BG1213" s="327">
        <v>0</v>
      </c>
      <c r="BH1213" s="343">
        <v>0</v>
      </c>
      <c r="BI1213" s="344">
        <v>20.959999999999997</v>
      </c>
      <c r="BJ1213" s="344">
        <v>30.186</v>
      </c>
      <c r="BK1213" s="344">
        <v>33.297499999999999</v>
      </c>
      <c r="BL1213" s="14"/>
      <c r="BM1213" s="327">
        <v>648</v>
      </c>
      <c r="BN1213" s="325">
        <v>31</v>
      </c>
      <c r="BO1213" s="325">
        <v>121</v>
      </c>
      <c r="BP1213" s="325">
        <v>110</v>
      </c>
      <c r="BQ1213" s="325">
        <v>108</v>
      </c>
      <c r="BR1213" s="325">
        <v>152</v>
      </c>
      <c r="BS1213" s="325">
        <v>95</v>
      </c>
      <c r="BT1213" s="325">
        <v>28</v>
      </c>
      <c r="BU1213" s="325">
        <v>2</v>
      </c>
      <c r="BV1213" s="325">
        <v>1</v>
      </c>
      <c r="BW1213" s="325">
        <v>0</v>
      </c>
      <c r="BX1213" s="325">
        <v>0</v>
      </c>
      <c r="BY1213" s="325">
        <v>0</v>
      </c>
      <c r="BZ1213" s="325">
        <v>0</v>
      </c>
      <c r="CA1213" s="325">
        <v>0</v>
      </c>
      <c r="CB1213" s="325">
        <v>0</v>
      </c>
      <c r="CC1213" s="325">
        <v>0</v>
      </c>
      <c r="CD1213" s="325">
        <v>0</v>
      </c>
      <c r="CE1213" s="325">
        <v>0</v>
      </c>
      <c r="CF1213" s="325">
        <v>0</v>
      </c>
      <c r="CG1213" s="326">
        <v>0</v>
      </c>
      <c r="CH1213" s="283">
        <v>126</v>
      </c>
      <c r="CI1213" s="307">
        <v>0.19444444444444445</v>
      </c>
      <c r="CJ1213" s="283">
        <v>31</v>
      </c>
      <c r="CK1213" s="307">
        <v>4.7839506172839504E-2</v>
      </c>
      <c r="CL1213" s="283">
        <v>1</v>
      </c>
      <c r="CM1213" s="307">
        <v>1.5432098765432098E-3</v>
      </c>
      <c r="CN1213" s="308">
        <v>22.383827160493823</v>
      </c>
      <c r="CO1213" s="308">
        <v>30.925999999999998</v>
      </c>
      <c r="CP1213" s="308">
        <v>34.85049999999999</v>
      </c>
      <c r="CQ1213" s="9"/>
    </row>
    <row r="1214" spans="1:95" x14ac:dyDescent="0.35">
      <c r="A1214" s="172"/>
      <c r="B1214" s="328" t="s">
        <v>36</v>
      </c>
      <c r="C1214" s="329">
        <v>351</v>
      </c>
      <c r="D1214" s="330">
        <v>3</v>
      </c>
      <c r="E1214" s="330">
        <v>40</v>
      </c>
      <c r="F1214" s="330">
        <v>89</v>
      </c>
      <c r="G1214" s="330">
        <v>53</v>
      </c>
      <c r="H1214" s="330">
        <v>84</v>
      </c>
      <c r="I1214" s="330">
        <v>59</v>
      </c>
      <c r="J1214" s="330">
        <v>21</v>
      </c>
      <c r="K1214" s="330">
        <v>1</v>
      </c>
      <c r="L1214" s="330">
        <v>1</v>
      </c>
      <c r="M1214" s="330">
        <v>0</v>
      </c>
      <c r="N1214" s="330">
        <v>0</v>
      </c>
      <c r="O1214" s="330">
        <v>0</v>
      </c>
      <c r="P1214" s="330">
        <v>0</v>
      </c>
      <c r="Q1214" s="330">
        <v>0</v>
      </c>
      <c r="R1214" s="330">
        <v>0</v>
      </c>
      <c r="S1214" s="330">
        <v>0</v>
      </c>
      <c r="T1214" s="330">
        <v>0</v>
      </c>
      <c r="U1214" s="330">
        <v>0</v>
      </c>
      <c r="V1214" s="330">
        <v>0</v>
      </c>
      <c r="W1214" s="331">
        <v>0</v>
      </c>
      <c r="X1214" s="332">
        <v>82</v>
      </c>
      <c r="Y1214" s="345">
        <v>0.23361823361823361</v>
      </c>
      <c r="Z1214" s="332">
        <v>23</v>
      </c>
      <c r="AA1214" s="345">
        <v>6.5527065527065526E-2</v>
      </c>
      <c r="AB1214" s="332">
        <v>1</v>
      </c>
      <c r="AC1214" s="345">
        <v>2.8490028490028491E-3</v>
      </c>
      <c r="AD1214" s="346">
        <v>23.887236467236484</v>
      </c>
      <c r="AE1214" s="346">
        <v>31.951999999999998</v>
      </c>
      <c r="AF1214" s="346">
        <v>36.027999999999992</v>
      </c>
      <c r="AG1214" s="14"/>
      <c r="AH1214" s="332">
        <v>351</v>
      </c>
      <c r="AI1214" s="330">
        <v>37</v>
      </c>
      <c r="AJ1214" s="330">
        <v>99</v>
      </c>
      <c r="AK1214" s="330">
        <v>25</v>
      </c>
      <c r="AL1214" s="330">
        <v>60</v>
      </c>
      <c r="AM1214" s="330">
        <v>79</v>
      </c>
      <c r="AN1214" s="330">
        <v>41</v>
      </c>
      <c r="AO1214" s="330">
        <v>9</v>
      </c>
      <c r="AP1214" s="330">
        <v>1</v>
      </c>
      <c r="AQ1214" s="330">
        <v>0</v>
      </c>
      <c r="AR1214" s="330">
        <v>0</v>
      </c>
      <c r="AS1214" s="330">
        <v>0</v>
      </c>
      <c r="AT1214" s="330">
        <v>0</v>
      </c>
      <c r="AU1214" s="330">
        <v>0</v>
      </c>
      <c r="AV1214" s="330">
        <v>0</v>
      </c>
      <c r="AW1214" s="330">
        <v>0</v>
      </c>
      <c r="AX1214" s="330">
        <v>0</v>
      </c>
      <c r="AY1214" s="330">
        <v>0</v>
      </c>
      <c r="AZ1214" s="330">
        <v>0</v>
      </c>
      <c r="BA1214" s="330">
        <v>0</v>
      </c>
      <c r="BB1214" s="331">
        <v>0</v>
      </c>
      <c r="BC1214" s="332">
        <v>51</v>
      </c>
      <c r="BD1214" s="345">
        <v>0.14529914529914531</v>
      </c>
      <c r="BE1214" s="332">
        <v>10</v>
      </c>
      <c r="BF1214" s="345">
        <v>2.8490028490028491E-2</v>
      </c>
      <c r="BG1214" s="332">
        <v>0</v>
      </c>
      <c r="BH1214" s="345">
        <v>0</v>
      </c>
      <c r="BI1214" s="346">
        <v>20.309857549857551</v>
      </c>
      <c r="BJ1214" s="346">
        <v>29.589999999999996</v>
      </c>
      <c r="BK1214" s="346">
        <v>33.193999999999996</v>
      </c>
      <c r="BL1214" s="14"/>
      <c r="BM1214" s="332">
        <v>702</v>
      </c>
      <c r="BN1214" s="330">
        <v>40</v>
      </c>
      <c r="BO1214" s="330">
        <v>139</v>
      </c>
      <c r="BP1214" s="330">
        <v>114</v>
      </c>
      <c r="BQ1214" s="330">
        <v>113</v>
      </c>
      <c r="BR1214" s="330">
        <v>163</v>
      </c>
      <c r="BS1214" s="330">
        <v>100</v>
      </c>
      <c r="BT1214" s="330">
        <v>30</v>
      </c>
      <c r="BU1214" s="330">
        <v>2</v>
      </c>
      <c r="BV1214" s="330">
        <v>1</v>
      </c>
      <c r="BW1214" s="330">
        <v>0</v>
      </c>
      <c r="BX1214" s="330">
        <v>0</v>
      </c>
      <c r="BY1214" s="330">
        <v>0</v>
      </c>
      <c r="BZ1214" s="330">
        <v>0</v>
      </c>
      <c r="CA1214" s="330">
        <v>0</v>
      </c>
      <c r="CB1214" s="330">
        <v>0</v>
      </c>
      <c r="CC1214" s="330">
        <v>0</v>
      </c>
      <c r="CD1214" s="330">
        <v>0</v>
      </c>
      <c r="CE1214" s="330">
        <v>0</v>
      </c>
      <c r="CF1214" s="330">
        <v>0</v>
      </c>
      <c r="CG1214" s="331">
        <v>0</v>
      </c>
      <c r="CH1214" s="288">
        <v>133</v>
      </c>
      <c r="CI1214" s="309">
        <v>0.18945868945868946</v>
      </c>
      <c r="CJ1214" s="288">
        <v>33</v>
      </c>
      <c r="CK1214" s="309">
        <v>4.7008547008547008E-2</v>
      </c>
      <c r="CL1214" s="288">
        <v>1</v>
      </c>
      <c r="CM1214" s="309">
        <v>1.4245014245014246E-3</v>
      </c>
      <c r="CN1214" s="310">
        <v>22.098547008547008</v>
      </c>
      <c r="CO1214" s="310">
        <v>30.760999999999999</v>
      </c>
      <c r="CP1214" s="310">
        <v>34.650000000000006</v>
      </c>
      <c r="CQ1214" s="9"/>
    </row>
    <row r="1215" spans="1:95" x14ac:dyDescent="0.35">
      <c r="A1215" s="172"/>
      <c r="B1215" s="333" t="s">
        <v>37</v>
      </c>
      <c r="C1215" s="334">
        <v>355</v>
      </c>
      <c r="D1215" s="335">
        <v>3</v>
      </c>
      <c r="E1215" s="335">
        <v>40</v>
      </c>
      <c r="F1215" s="335">
        <v>90</v>
      </c>
      <c r="G1215" s="335">
        <v>53</v>
      </c>
      <c r="H1215" s="335">
        <v>84</v>
      </c>
      <c r="I1215" s="335">
        <v>61</v>
      </c>
      <c r="J1215" s="335">
        <v>22</v>
      </c>
      <c r="K1215" s="335">
        <v>1</v>
      </c>
      <c r="L1215" s="335">
        <v>1</v>
      </c>
      <c r="M1215" s="335">
        <v>0</v>
      </c>
      <c r="N1215" s="335">
        <v>0</v>
      </c>
      <c r="O1215" s="335">
        <v>0</v>
      </c>
      <c r="P1215" s="335">
        <v>0</v>
      </c>
      <c r="Q1215" s="335">
        <v>0</v>
      </c>
      <c r="R1215" s="335">
        <v>0</v>
      </c>
      <c r="S1215" s="335">
        <v>0</v>
      </c>
      <c r="T1215" s="335">
        <v>0</v>
      </c>
      <c r="U1215" s="335">
        <v>0</v>
      </c>
      <c r="V1215" s="335">
        <v>0</v>
      </c>
      <c r="W1215" s="336">
        <v>0</v>
      </c>
      <c r="X1215" s="337">
        <v>85</v>
      </c>
      <c r="Y1215" s="347">
        <v>0.23943661971830985</v>
      </c>
      <c r="Z1215" s="337">
        <v>24</v>
      </c>
      <c r="AA1215" s="347">
        <v>6.7605633802816895E-2</v>
      </c>
      <c r="AB1215" s="337">
        <v>1</v>
      </c>
      <c r="AC1215" s="347">
        <v>2.8169014084507044E-3</v>
      </c>
      <c r="AD1215" s="348">
        <v>23.93186968838528</v>
      </c>
      <c r="AE1215" s="348">
        <v>31.959</v>
      </c>
      <c r="AF1215" s="348">
        <v>35.996000000000002</v>
      </c>
      <c r="AG1215" s="14"/>
      <c r="AH1215" s="337">
        <v>355</v>
      </c>
      <c r="AI1215" s="335">
        <v>37</v>
      </c>
      <c r="AJ1215" s="335">
        <v>100</v>
      </c>
      <c r="AK1215" s="335">
        <v>25</v>
      </c>
      <c r="AL1215" s="335">
        <v>60</v>
      </c>
      <c r="AM1215" s="335">
        <v>81</v>
      </c>
      <c r="AN1215" s="335">
        <v>42</v>
      </c>
      <c r="AO1215" s="335">
        <v>9</v>
      </c>
      <c r="AP1215" s="335">
        <v>1</v>
      </c>
      <c r="AQ1215" s="335">
        <v>0</v>
      </c>
      <c r="AR1215" s="335">
        <v>0</v>
      </c>
      <c r="AS1215" s="335">
        <v>0</v>
      </c>
      <c r="AT1215" s="335">
        <v>0</v>
      </c>
      <c r="AU1215" s="335">
        <v>0</v>
      </c>
      <c r="AV1215" s="335">
        <v>0</v>
      </c>
      <c r="AW1215" s="335">
        <v>0</v>
      </c>
      <c r="AX1215" s="335">
        <v>0</v>
      </c>
      <c r="AY1215" s="335">
        <v>0</v>
      </c>
      <c r="AZ1215" s="335">
        <v>0</v>
      </c>
      <c r="BA1215" s="335">
        <v>0</v>
      </c>
      <c r="BB1215" s="336">
        <v>0</v>
      </c>
      <c r="BC1215" s="337">
        <v>52</v>
      </c>
      <c r="BD1215" s="347">
        <v>0.14647887323943662</v>
      </c>
      <c r="BE1215" s="337">
        <v>10</v>
      </c>
      <c r="BF1215" s="347">
        <v>2.8169014084507043E-2</v>
      </c>
      <c r="BG1215" s="337">
        <v>0</v>
      </c>
      <c r="BH1215" s="347">
        <v>0</v>
      </c>
      <c r="BI1215" s="348">
        <v>20.348526912181306</v>
      </c>
      <c r="BJ1215" s="348">
        <v>29.578999999999997</v>
      </c>
      <c r="BK1215" s="348">
        <v>33.178000000000004</v>
      </c>
      <c r="BL1215" s="14"/>
      <c r="BM1215" s="337">
        <v>710</v>
      </c>
      <c r="BN1215" s="335">
        <v>40</v>
      </c>
      <c r="BO1215" s="335">
        <v>140</v>
      </c>
      <c r="BP1215" s="335">
        <v>115</v>
      </c>
      <c r="BQ1215" s="335">
        <v>113</v>
      </c>
      <c r="BR1215" s="335">
        <v>165</v>
      </c>
      <c r="BS1215" s="335">
        <v>103</v>
      </c>
      <c r="BT1215" s="335">
        <v>31</v>
      </c>
      <c r="BU1215" s="335">
        <v>2</v>
      </c>
      <c r="BV1215" s="335">
        <v>1</v>
      </c>
      <c r="BW1215" s="335">
        <v>0</v>
      </c>
      <c r="BX1215" s="335">
        <v>0</v>
      </c>
      <c r="BY1215" s="335">
        <v>0</v>
      </c>
      <c r="BZ1215" s="335">
        <v>0</v>
      </c>
      <c r="CA1215" s="335">
        <v>0</v>
      </c>
      <c r="CB1215" s="335">
        <v>0</v>
      </c>
      <c r="CC1215" s="335">
        <v>0</v>
      </c>
      <c r="CD1215" s="335">
        <v>0</v>
      </c>
      <c r="CE1215" s="335">
        <v>0</v>
      </c>
      <c r="CF1215" s="335">
        <v>0</v>
      </c>
      <c r="CG1215" s="336">
        <v>0</v>
      </c>
      <c r="CH1215" s="293">
        <v>137</v>
      </c>
      <c r="CI1215" s="311">
        <v>0.19295774647887323</v>
      </c>
      <c r="CJ1215" s="293">
        <v>34</v>
      </c>
      <c r="CK1215" s="311">
        <v>4.788732394366197E-2</v>
      </c>
      <c r="CL1215" s="293">
        <v>1</v>
      </c>
      <c r="CM1215" s="311">
        <v>1.4084507042253522E-3</v>
      </c>
      <c r="CN1215" s="312">
        <v>22.140198300283284</v>
      </c>
      <c r="CO1215" s="312">
        <v>30.768999999999998</v>
      </c>
      <c r="CP1215" s="312">
        <v>34.609999999999992</v>
      </c>
      <c r="CQ1215" s="9"/>
    </row>
    <row r="1216" spans="1:95" x14ac:dyDescent="0.35">
      <c r="A1216" s="172"/>
      <c r="B1216" s="338" t="s">
        <v>38</v>
      </c>
      <c r="C1216" s="339">
        <v>355</v>
      </c>
      <c r="D1216" s="340">
        <v>3</v>
      </c>
      <c r="E1216" s="340">
        <v>40</v>
      </c>
      <c r="F1216" s="340">
        <v>90</v>
      </c>
      <c r="G1216" s="340">
        <v>53</v>
      </c>
      <c r="H1216" s="340">
        <v>84</v>
      </c>
      <c r="I1216" s="340">
        <v>61</v>
      </c>
      <c r="J1216" s="340">
        <v>22</v>
      </c>
      <c r="K1216" s="340">
        <v>1</v>
      </c>
      <c r="L1216" s="340">
        <v>1</v>
      </c>
      <c r="M1216" s="340">
        <v>0</v>
      </c>
      <c r="N1216" s="340">
        <v>0</v>
      </c>
      <c r="O1216" s="340">
        <v>0</v>
      </c>
      <c r="P1216" s="340">
        <v>0</v>
      </c>
      <c r="Q1216" s="340">
        <v>0</v>
      </c>
      <c r="R1216" s="340">
        <v>0</v>
      </c>
      <c r="S1216" s="340">
        <v>0</v>
      </c>
      <c r="T1216" s="340">
        <v>0</v>
      </c>
      <c r="U1216" s="340">
        <v>0</v>
      </c>
      <c r="V1216" s="340">
        <v>0</v>
      </c>
      <c r="W1216" s="341">
        <v>0</v>
      </c>
      <c r="X1216" s="342">
        <v>85</v>
      </c>
      <c r="Y1216" s="349">
        <v>0.23943661971830985</v>
      </c>
      <c r="Z1216" s="342">
        <v>24</v>
      </c>
      <c r="AA1216" s="349">
        <v>6.7605633802816895E-2</v>
      </c>
      <c r="AB1216" s="342">
        <v>1</v>
      </c>
      <c r="AC1216" s="349">
        <v>2.8169014084507044E-3</v>
      </c>
      <c r="AD1216" s="350">
        <v>23.947380281690155</v>
      </c>
      <c r="AE1216" s="350">
        <v>32.05599999999999</v>
      </c>
      <c r="AF1216" s="350">
        <v>35.963999999999992</v>
      </c>
      <c r="AG1216" s="14"/>
      <c r="AH1216" s="342">
        <v>357</v>
      </c>
      <c r="AI1216" s="340">
        <v>37</v>
      </c>
      <c r="AJ1216" s="340">
        <v>100</v>
      </c>
      <c r="AK1216" s="340">
        <v>25</v>
      </c>
      <c r="AL1216" s="340">
        <v>61</v>
      </c>
      <c r="AM1216" s="340">
        <v>81</v>
      </c>
      <c r="AN1216" s="340">
        <v>43</v>
      </c>
      <c r="AO1216" s="340">
        <v>9</v>
      </c>
      <c r="AP1216" s="340">
        <v>1</v>
      </c>
      <c r="AQ1216" s="340">
        <v>0</v>
      </c>
      <c r="AR1216" s="340">
        <v>0</v>
      </c>
      <c r="AS1216" s="340">
        <v>0</v>
      </c>
      <c r="AT1216" s="340">
        <v>0</v>
      </c>
      <c r="AU1216" s="340">
        <v>0</v>
      </c>
      <c r="AV1216" s="340">
        <v>0</v>
      </c>
      <c r="AW1216" s="340">
        <v>0</v>
      </c>
      <c r="AX1216" s="340">
        <v>0</v>
      </c>
      <c r="AY1216" s="340">
        <v>0</v>
      </c>
      <c r="AZ1216" s="340">
        <v>0</v>
      </c>
      <c r="BA1216" s="340">
        <v>0</v>
      </c>
      <c r="BB1216" s="341">
        <v>0</v>
      </c>
      <c r="BC1216" s="342">
        <v>53</v>
      </c>
      <c r="BD1216" s="349">
        <v>0.1484593837535014</v>
      </c>
      <c r="BE1216" s="342">
        <v>10</v>
      </c>
      <c r="BF1216" s="349">
        <v>2.8011204481792718E-2</v>
      </c>
      <c r="BG1216" s="342">
        <v>0</v>
      </c>
      <c r="BH1216" s="349">
        <v>0</v>
      </c>
      <c r="BI1216" s="350">
        <v>20.39700280112045</v>
      </c>
      <c r="BJ1216" s="350">
        <v>29.774000000000004</v>
      </c>
      <c r="BK1216" s="350">
        <v>33.145999999999994</v>
      </c>
      <c r="BL1216" s="14"/>
      <c r="BM1216" s="342">
        <v>712</v>
      </c>
      <c r="BN1216" s="340">
        <v>40</v>
      </c>
      <c r="BO1216" s="340">
        <v>140</v>
      </c>
      <c r="BP1216" s="340">
        <v>115</v>
      </c>
      <c r="BQ1216" s="340">
        <v>114</v>
      </c>
      <c r="BR1216" s="340">
        <v>165</v>
      </c>
      <c r="BS1216" s="340">
        <v>104</v>
      </c>
      <c r="BT1216" s="340">
        <v>31</v>
      </c>
      <c r="BU1216" s="340">
        <v>2</v>
      </c>
      <c r="BV1216" s="340">
        <v>1</v>
      </c>
      <c r="BW1216" s="340">
        <v>0</v>
      </c>
      <c r="BX1216" s="340">
        <v>0</v>
      </c>
      <c r="BY1216" s="340">
        <v>0</v>
      </c>
      <c r="BZ1216" s="340">
        <v>0</v>
      </c>
      <c r="CA1216" s="340">
        <v>0</v>
      </c>
      <c r="CB1216" s="340">
        <v>0</v>
      </c>
      <c r="CC1216" s="340">
        <v>0</v>
      </c>
      <c r="CD1216" s="340">
        <v>0</v>
      </c>
      <c r="CE1216" s="340">
        <v>0</v>
      </c>
      <c r="CF1216" s="340">
        <v>0</v>
      </c>
      <c r="CG1216" s="341">
        <v>0</v>
      </c>
      <c r="CH1216" s="298">
        <v>138</v>
      </c>
      <c r="CI1216" s="313">
        <v>0.19382022471910113</v>
      </c>
      <c r="CJ1216" s="298">
        <v>34</v>
      </c>
      <c r="CK1216" s="313">
        <v>4.7752808988764044E-2</v>
      </c>
      <c r="CL1216" s="298">
        <v>1</v>
      </c>
      <c r="CM1216" s="313">
        <v>1.4044943820224719E-3</v>
      </c>
      <c r="CN1216" s="314">
        <v>22.167205056179775</v>
      </c>
      <c r="CO1216" s="314">
        <v>30.900999999999996</v>
      </c>
      <c r="CP1216" s="314">
        <v>34.788500000000006</v>
      </c>
      <c r="CQ1216" s="9"/>
    </row>
    <row r="1217" spans="1:95" x14ac:dyDescent="0.35">
      <c r="A1217" s="172"/>
      <c r="H1217" s="9"/>
      <c r="I1217" s="9"/>
      <c r="AG1217" s="9"/>
      <c r="AM1217" s="9"/>
      <c r="AN1217" s="9"/>
      <c r="BL1217" s="9"/>
      <c r="BR1217" s="9"/>
      <c r="BS1217" s="9"/>
      <c r="CQ1217" s="9"/>
    </row>
    <row r="1218" spans="1:95" x14ac:dyDescent="0.35">
      <c r="A1218" s="172"/>
      <c r="B1218" s="177" t="s">
        <v>6</v>
      </c>
      <c r="C1218" s="17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36"/>
      <c r="AG1218" s="9"/>
      <c r="AM1218" s="9"/>
      <c r="AN1218" s="9"/>
      <c r="BL1218" s="9"/>
      <c r="BR1218" s="9"/>
      <c r="BS1218" s="9"/>
      <c r="CQ1218" s="9"/>
    </row>
    <row r="1219" spans="1:95" x14ac:dyDescent="0.35">
      <c r="A1219" s="172">
        <v>6</v>
      </c>
      <c r="B1219" s="229">
        <v>0</v>
      </c>
      <c r="C1219" s="77">
        <v>1</v>
      </c>
      <c r="D1219" s="237">
        <v>0</v>
      </c>
      <c r="E1219" s="70">
        <v>0</v>
      </c>
      <c r="F1219" s="70">
        <v>0</v>
      </c>
      <c r="G1219" s="70">
        <v>0</v>
      </c>
      <c r="H1219" s="70">
        <v>0</v>
      </c>
      <c r="I1219" s="70">
        <v>1</v>
      </c>
      <c r="J1219" s="70">
        <v>0</v>
      </c>
      <c r="K1219" s="70">
        <v>0</v>
      </c>
      <c r="L1219" s="70">
        <v>0</v>
      </c>
      <c r="M1219" s="70">
        <v>0</v>
      </c>
      <c r="N1219" s="70">
        <v>0</v>
      </c>
      <c r="O1219" s="70">
        <v>0</v>
      </c>
      <c r="P1219" s="70">
        <v>0</v>
      </c>
      <c r="Q1219" s="70">
        <v>0</v>
      </c>
      <c r="R1219" s="70">
        <v>0</v>
      </c>
      <c r="S1219" s="70">
        <v>0</v>
      </c>
      <c r="T1219" s="70">
        <v>0</v>
      </c>
      <c r="U1219" s="70">
        <v>0</v>
      </c>
      <c r="V1219" s="70">
        <v>0</v>
      </c>
      <c r="W1219" s="238">
        <v>0</v>
      </c>
      <c r="X1219" s="80">
        <v>1</v>
      </c>
      <c r="Y1219" s="27">
        <v>1</v>
      </c>
      <c r="Z1219" s="80">
        <v>0</v>
      </c>
      <c r="AA1219" s="27">
        <v>0</v>
      </c>
      <c r="AB1219" s="80">
        <v>0</v>
      </c>
      <c r="AC1219" s="27">
        <v>0</v>
      </c>
      <c r="AD1219" s="22">
        <v>31.23</v>
      </c>
      <c r="AE1219" s="22" t="s">
        <v>105</v>
      </c>
      <c r="AF1219" s="22" t="s">
        <v>105</v>
      </c>
      <c r="AG1219" s="9"/>
      <c r="AH1219" s="77">
        <v>1</v>
      </c>
      <c r="AI1219" s="237">
        <v>0</v>
      </c>
      <c r="AJ1219" s="70">
        <v>0</v>
      </c>
      <c r="AK1219" s="70">
        <v>0</v>
      </c>
      <c r="AL1219" s="70">
        <v>0</v>
      </c>
      <c r="AM1219" s="70">
        <v>1</v>
      </c>
      <c r="AN1219" s="70">
        <v>0</v>
      </c>
      <c r="AO1219" s="70">
        <v>0</v>
      </c>
      <c r="AP1219" s="70">
        <v>0</v>
      </c>
      <c r="AQ1219" s="70">
        <v>0</v>
      </c>
      <c r="AR1219" s="70">
        <v>0</v>
      </c>
      <c r="AS1219" s="70">
        <v>0</v>
      </c>
      <c r="AT1219" s="70">
        <v>0</v>
      </c>
      <c r="AU1219" s="70">
        <v>0</v>
      </c>
      <c r="AV1219" s="70">
        <v>0</v>
      </c>
      <c r="AW1219" s="70">
        <v>0</v>
      </c>
      <c r="AX1219" s="70">
        <v>0</v>
      </c>
      <c r="AY1219" s="70">
        <v>0</v>
      </c>
      <c r="AZ1219" s="70">
        <v>0</v>
      </c>
      <c r="BA1219" s="70">
        <v>0</v>
      </c>
      <c r="BB1219" s="238">
        <v>0</v>
      </c>
      <c r="BC1219" s="80">
        <v>0</v>
      </c>
      <c r="BD1219" s="27">
        <v>0</v>
      </c>
      <c r="BE1219" s="80">
        <v>0</v>
      </c>
      <c r="BF1219" s="27">
        <v>0</v>
      </c>
      <c r="BG1219" s="80">
        <v>0</v>
      </c>
      <c r="BH1219" s="27">
        <v>0</v>
      </c>
      <c r="BI1219" s="22">
        <v>27.44</v>
      </c>
      <c r="BJ1219" s="22" t="s">
        <v>105</v>
      </c>
      <c r="BK1219" s="22" t="s">
        <v>105</v>
      </c>
      <c r="BL1219" s="9"/>
      <c r="BM1219" s="77">
        <v>2</v>
      </c>
      <c r="BN1219" s="252">
        <v>0</v>
      </c>
      <c r="BO1219" s="142">
        <v>0</v>
      </c>
      <c r="BP1219" s="142">
        <v>0</v>
      </c>
      <c r="BQ1219" s="142">
        <v>0</v>
      </c>
      <c r="BR1219" s="142">
        <v>1</v>
      </c>
      <c r="BS1219" s="142">
        <v>1</v>
      </c>
      <c r="BT1219" s="142">
        <v>0</v>
      </c>
      <c r="BU1219" s="142">
        <v>0</v>
      </c>
      <c r="BV1219" s="142">
        <v>0</v>
      </c>
      <c r="BW1219" s="142">
        <v>0</v>
      </c>
      <c r="BX1219" s="142">
        <v>0</v>
      </c>
      <c r="BY1219" s="142">
        <v>0</v>
      </c>
      <c r="BZ1219" s="142">
        <v>0</v>
      </c>
      <c r="CA1219" s="142">
        <v>0</v>
      </c>
      <c r="CB1219" s="142">
        <v>0</v>
      </c>
      <c r="CC1219" s="142">
        <v>0</v>
      </c>
      <c r="CD1219" s="142">
        <v>0</v>
      </c>
      <c r="CE1219" s="142">
        <v>0</v>
      </c>
      <c r="CF1219" s="142">
        <v>0</v>
      </c>
      <c r="CG1219" s="143">
        <v>0</v>
      </c>
      <c r="CH1219" s="80">
        <v>1</v>
      </c>
      <c r="CI1219" s="27">
        <v>0.5</v>
      </c>
      <c r="CJ1219" s="80">
        <v>0</v>
      </c>
      <c r="CK1219" s="27">
        <v>0</v>
      </c>
      <c r="CL1219" s="80">
        <v>0</v>
      </c>
      <c r="CM1219" s="27">
        <v>0</v>
      </c>
      <c r="CN1219" s="22">
        <v>29.335000000000001</v>
      </c>
      <c r="CO1219" s="22" t="s">
        <v>105</v>
      </c>
      <c r="CP1219" s="22" t="s">
        <v>105</v>
      </c>
      <c r="CQ1219" s="9"/>
    </row>
    <row r="1220" spans="1:95" x14ac:dyDescent="0.35">
      <c r="A1220" s="172">
        <v>6</v>
      </c>
      <c r="B1220" s="229">
        <v>4.1667000000000003E-2</v>
      </c>
      <c r="C1220" s="78">
        <v>0</v>
      </c>
      <c r="D1220" s="193">
        <v>0</v>
      </c>
      <c r="E1220" s="101">
        <v>0</v>
      </c>
      <c r="F1220" s="101">
        <v>0</v>
      </c>
      <c r="G1220" s="101">
        <v>0</v>
      </c>
      <c r="H1220" s="101">
        <v>0</v>
      </c>
      <c r="I1220" s="101">
        <v>0</v>
      </c>
      <c r="J1220" s="101">
        <v>0</v>
      </c>
      <c r="K1220" s="101">
        <v>0</v>
      </c>
      <c r="L1220" s="101">
        <v>0</v>
      </c>
      <c r="M1220" s="101">
        <v>0</v>
      </c>
      <c r="N1220" s="101">
        <v>0</v>
      </c>
      <c r="O1220" s="101">
        <v>0</v>
      </c>
      <c r="P1220" s="101">
        <v>0</v>
      </c>
      <c r="Q1220" s="101">
        <v>0</v>
      </c>
      <c r="R1220" s="101">
        <v>0</v>
      </c>
      <c r="S1220" s="101">
        <v>0</v>
      </c>
      <c r="T1220" s="101">
        <v>0</v>
      </c>
      <c r="U1220" s="101">
        <v>0</v>
      </c>
      <c r="V1220" s="101">
        <v>0</v>
      </c>
      <c r="W1220" s="239">
        <v>0</v>
      </c>
      <c r="X1220" s="81">
        <v>0</v>
      </c>
      <c r="Y1220" s="28" t="s">
        <v>105</v>
      </c>
      <c r="Z1220" s="81">
        <v>0</v>
      </c>
      <c r="AA1220" s="28" t="s">
        <v>105</v>
      </c>
      <c r="AB1220" s="81">
        <v>0</v>
      </c>
      <c r="AC1220" s="28" t="s">
        <v>105</v>
      </c>
      <c r="AD1220" s="24" t="s">
        <v>105</v>
      </c>
      <c r="AE1220" s="24" t="s">
        <v>105</v>
      </c>
      <c r="AF1220" s="24" t="s">
        <v>105</v>
      </c>
      <c r="AG1220" s="9"/>
      <c r="AH1220" s="78">
        <v>0</v>
      </c>
      <c r="AI1220" s="193">
        <v>0</v>
      </c>
      <c r="AJ1220" s="101">
        <v>0</v>
      </c>
      <c r="AK1220" s="101">
        <v>0</v>
      </c>
      <c r="AL1220" s="101">
        <v>0</v>
      </c>
      <c r="AM1220" s="101">
        <v>0</v>
      </c>
      <c r="AN1220" s="101">
        <v>0</v>
      </c>
      <c r="AO1220" s="101">
        <v>0</v>
      </c>
      <c r="AP1220" s="101">
        <v>0</v>
      </c>
      <c r="AQ1220" s="101">
        <v>0</v>
      </c>
      <c r="AR1220" s="101">
        <v>0</v>
      </c>
      <c r="AS1220" s="101">
        <v>0</v>
      </c>
      <c r="AT1220" s="101">
        <v>0</v>
      </c>
      <c r="AU1220" s="101">
        <v>0</v>
      </c>
      <c r="AV1220" s="101">
        <v>0</v>
      </c>
      <c r="AW1220" s="101">
        <v>0</v>
      </c>
      <c r="AX1220" s="101">
        <v>0</v>
      </c>
      <c r="AY1220" s="101">
        <v>0</v>
      </c>
      <c r="AZ1220" s="101">
        <v>0</v>
      </c>
      <c r="BA1220" s="101">
        <v>0</v>
      </c>
      <c r="BB1220" s="239">
        <v>0</v>
      </c>
      <c r="BC1220" s="81">
        <v>0</v>
      </c>
      <c r="BD1220" s="28" t="s">
        <v>105</v>
      </c>
      <c r="BE1220" s="81">
        <v>0</v>
      </c>
      <c r="BF1220" s="28" t="s">
        <v>105</v>
      </c>
      <c r="BG1220" s="81">
        <v>0</v>
      </c>
      <c r="BH1220" s="28" t="s">
        <v>105</v>
      </c>
      <c r="BI1220" s="24" t="s">
        <v>105</v>
      </c>
      <c r="BJ1220" s="24" t="s">
        <v>105</v>
      </c>
      <c r="BK1220" s="24" t="s">
        <v>105</v>
      </c>
      <c r="BL1220" s="9"/>
      <c r="BM1220" s="78">
        <v>0</v>
      </c>
      <c r="BN1220" s="182">
        <v>0</v>
      </c>
      <c r="BO1220" s="8">
        <v>0</v>
      </c>
      <c r="BP1220" s="8">
        <v>0</v>
      </c>
      <c r="BQ1220" s="8">
        <v>0</v>
      </c>
      <c r="BR1220" s="8">
        <v>0</v>
      </c>
      <c r="BS1220" s="8">
        <v>0</v>
      </c>
      <c r="BT1220" s="8">
        <v>0</v>
      </c>
      <c r="BU1220" s="8">
        <v>0</v>
      </c>
      <c r="BV1220" s="8">
        <v>0</v>
      </c>
      <c r="BW1220" s="8">
        <v>0</v>
      </c>
      <c r="BX1220" s="8">
        <v>0</v>
      </c>
      <c r="BY1220" s="8">
        <v>0</v>
      </c>
      <c r="BZ1220" s="8">
        <v>0</v>
      </c>
      <c r="CA1220" s="8">
        <v>0</v>
      </c>
      <c r="CB1220" s="8">
        <v>0</v>
      </c>
      <c r="CC1220" s="8">
        <v>0</v>
      </c>
      <c r="CD1220" s="8">
        <v>0</v>
      </c>
      <c r="CE1220" s="8">
        <v>0</v>
      </c>
      <c r="CF1220" s="8">
        <v>0</v>
      </c>
      <c r="CG1220" s="145">
        <v>0</v>
      </c>
      <c r="CH1220" s="81">
        <v>0</v>
      </c>
      <c r="CI1220" s="28" t="s">
        <v>105</v>
      </c>
      <c r="CJ1220" s="81">
        <v>0</v>
      </c>
      <c r="CK1220" s="28" t="s">
        <v>105</v>
      </c>
      <c r="CL1220" s="81">
        <v>0</v>
      </c>
      <c r="CM1220" s="28" t="s">
        <v>105</v>
      </c>
      <c r="CN1220" s="24" t="s">
        <v>105</v>
      </c>
      <c r="CO1220" s="24" t="s">
        <v>105</v>
      </c>
      <c r="CP1220" s="24" t="s">
        <v>105</v>
      </c>
      <c r="CQ1220" s="9"/>
    </row>
    <row r="1221" spans="1:95" x14ac:dyDescent="0.35">
      <c r="A1221" s="172">
        <v>6</v>
      </c>
      <c r="B1221" s="229">
        <v>8.3333000000000004E-2</v>
      </c>
      <c r="C1221" s="78">
        <v>0</v>
      </c>
      <c r="D1221" s="193">
        <v>0</v>
      </c>
      <c r="E1221" s="101">
        <v>0</v>
      </c>
      <c r="F1221" s="101">
        <v>0</v>
      </c>
      <c r="G1221" s="101">
        <v>0</v>
      </c>
      <c r="H1221" s="101">
        <v>0</v>
      </c>
      <c r="I1221" s="101">
        <v>0</v>
      </c>
      <c r="J1221" s="101">
        <v>0</v>
      </c>
      <c r="K1221" s="101">
        <v>0</v>
      </c>
      <c r="L1221" s="101">
        <v>0</v>
      </c>
      <c r="M1221" s="101">
        <v>0</v>
      </c>
      <c r="N1221" s="101">
        <v>0</v>
      </c>
      <c r="O1221" s="101">
        <v>0</v>
      </c>
      <c r="P1221" s="101">
        <v>0</v>
      </c>
      <c r="Q1221" s="101">
        <v>0</v>
      </c>
      <c r="R1221" s="101">
        <v>0</v>
      </c>
      <c r="S1221" s="101">
        <v>0</v>
      </c>
      <c r="T1221" s="101">
        <v>0</v>
      </c>
      <c r="U1221" s="101">
        <v>0</v>
      </c>
      <c r="V1221" s="101">
        <v>0</v>
      </c>
      <c r="W1221" s="239">
        <v>0</v>
      </c>
      <c r="X1221" s="81">
        <v>0</v>
      </c>
      <c r="Y1221" s="28" t="s">
        <v>105</v>
      </c>
      <c r="Z1221" s="81">
        <v>0</v>
      </c>
      <c r="AA1221" s="28" t="s">
        <v>105</v>
      </c>
      <c r="AB1221" s="81">
        <v>0</v>
      </c>
      <c r="AC1221" s="28" t="s">
        <v>105</v>
      </c>
      <c r="AD1221" s="24" t="s">
        <v>105</v>
      </c>
      <c r="AE1221" s="24" t="s">
        <v>105</v>
      </c>
      <c r="AF1221" s="24" t="s">
        <v>105</v>
      </c>
      <c r="AG1221" s="9"/>
      <c r="AH1221" s="78">
        <v>0</v>
      </c>
      <c r="AI1221" s="193">
        <v>0</v>
      </c>
      <c r="AJ1221" s="101">
        <v>0</v>
      </c>
      <c r="AK1221" s="101">
        <v>0</v>
      </c>
      <c r="AL1221" s="101">
        <v>0</v>
      </c>
      <c r="AM1221" s="101">
        <v>0</v>
      </c>
      <c r="AN1221" s="101">
        <v>0</v>
      </c>
      <c r="AO1221" s="101">
        <v>0</v>
      </c>
      <c r="AP1221" s="101">
        <v>0</v>
      </c>
      <c r="AQ1221" s="101">
        <v>0</v>
      </c>
      <c r="AR1221" s="101">
        <v>0</v>
      </c>
      <c r="AS1221" s="101">
        <v>0</v>
      </c>
      <c r="AT1221" s="101">
        <v>0</v>
      </c>
      <c r="AU1221" s="101">
        <v>0</v>
      </c>
      <c r="AV1221" s="101">
        <v>0</v>
      </c>
      <c r="AW1221" s="101">
        <v>0</v>
      </c>
      <c r="AX1221" s="101">
        <v>0</v>
      </c>
      <c r="AY1221" s="101">
        <v>0</v>
      </c>
      <c r="AZ1221" s="101">
        <v>0</v>
      </c>
      <c r="BA1221" s="101">
        <v>0</v>
      </c>
      <c r="BB1221" s="239">
        <v>0</v>
      </c>
      <c r="BC1221" s="81">
        <v>0</v>
      </c>
      <c r="BD1221" s="28" t="s">
        <v>105</v>
      </c>
      <c r="BE1221" s="81">
        <v>0</v>
      </c>
      <c r="BF1221" s="28" t="s">
        <v>105</v>
      </c>
      <c r="BG1221" s="81">
        <v>0</v>
      </c>
      <c r="BH1221" s="28" t="s">
        <v>105</v>
      </c>
      <c r="BI1221" s="24" t="s">
        <v>105</v>
      </c>
      <c r="BJ1221" s="24" t="s">
        <v>105</v>
      </c>
      <c r="BK1221" s="24" t="s">
        <v>105</v>
      </c>
      <c r="BL1221" s="9"/>
      <c r="BM1221" s="78">
        <v>0</v>
      </c>
      <c r="BN1221" s="182">
        <v>0</v>
      </c>
      <c r="BO1221" s="8">
        <v>0</v>
      </c>
      <c r="BP1221" s="8">
        <v>0</v>
      </c>
      <c r="BQ1221" s="8">
        <v>0</v>
      </c>
      <c r="BR1221" s="8">
        <v>0</v>
      </c>
      <c r="BS1221" s="8">
        <v>0</v>
      </c>
      <c r="BT1221" s="8">
        <v>0</v>
      </c>
      <c r="BU1221" s="8">
        <v>0</v>
      </c>
      <c r="BV1221" s="8">
        <v>0</v>
      </c>
      <c r="BW1221" s="8">
        <v>0</v>
      </c>
      <c r="BX1221" s="8">
        <v>0</v>
      </c>
      <c r="BY1221" s="8">
        <v>0</v>
      </c>
      <c r="BZ1221" s="8">
        <v>0</v>
      </c>
      <c r="CA1221" s="8">
        <v>0</v>
      </c>
      <c r="CB1221" s="8">
        <v>0</v>
      </c>
      <c r="CC1221" s="8">
        <v>0</v>
      </c>
      <c r="CD1221" s="8">
        <v>0</v>
      </c>
      <c r="CE1221" s="8">
        <v>0</v>
      </c>
      <c r="CF1221" s="8">
        <v>0</v>
      </c>
      <c r="CG1221" s="145">
        <v>0</v>
      </c>
      <c r="CH1221" s="81">
        <v>0</v>
      </c>
      <c r="CI1221" s="28" t="s">
        <v>105</v>
      </c>
      <c r="CJ1221" s="81">
        <v>0</v>
      </c>
      <c r="CK1221" s="28" t="s">
        <v>105</v>
      </c>
      <c r="CL1221" s="81">
        <v>0</v>
      </c>
      <c r="CM1221" s="28" t="s">
        <v>105</v>
      </c>
      <c r="CN1221" s="24" t="s">
        <v>105</v>
      </c>
      <c r="CO1221" s="24" t="s">
        <v>105</v>
      </c>
      <c r="CP1221" s="24" t="s">
        <v>105</v>
      </c>
      <c r="CQ1221" s="9"/>
    </row>
    <row r="1222" spans="1:95" x14ac:dyDescent="0.35">
      <c r="A1222" s="172">
        <v>6</v>
      </c>
      <c r="B1222" s="229">
        <v>0.125</v>
      </c>
      <c r="C1222" s="78">
        <v>0</v>
      </c>
      <c r="D1222" s="193">
        <v>0</v>
      </c>
      <c r="E1222" s="101">
        <v>0</v>
      </c>
      <c r="F1222" s="101">
        <v>0</v>
      </c>
      <c r="G1222" s="101">
        <v>0</v>
      </c>
      <c r="H1222" s="101">
        <v>0</v>
      </c>
      <c r="I1222" s="101">
        <v>0</v>
      </c>
      <c r="J1222" s="101">
        <v>0</v>
      </c>
      <c r="K1222" s="101">
        <v>0</v>
      </c>
      <c r="L1222" s="101">
        <v>0</v>
      </c>
      <c r="M1222" s="101">
        <v>0</v>
      </c>
      <c r="N1222" s="101">
        <v>0</v>
      </c>
      <c r="O1222" s="101">
        <v>0</v>
      </c>
      <c r="P1222" s="101">
        <v>0</v>
      </c>
      <c r="Q1222" s="101">
        <v>0</v>
      </c>
      <c r="R1222" s="101">
        <v>0</v>
      </c>
      <c r="S1222" s="101">
        <v>0</v>
      </c>
      <c r="T1222" s="101">
        <v>0</v>
      </c>
      <c r="U1222" s="101">
        <v>0</v>
      </c>
      <c r="V1222" s="101">
        <v>0</v>
      </c>
      <c r="W1222" s="239">
        <v>0</v>
      </c>
      <c r="X1222" s="81">
        <v>0</v>
      </c>
      <c r="Y1222" s="28" t="s">
        <v>105</v>
      </c>
      <c r="Z1222" s="81">
        <v>0</v>
      </c>
      <c r="AA1222" s="28" t="s">
        <v>105</v>
      </c>
      <c r="AB1222" s="81">
        <v>0</v>
      </c>
      <c r="AC1222" s="28" t="s">
        <v>105</v>
      </c>
      <c r="AD1222" s="24" t="s">
        <v>105</v>
      </c>
      <c r="AE1222" s="24" t="s">
        <v>105</v>
      </c>
      <c r="AF1222" s="24" t="s">
        <v>105</v>
      </c>
      <c r="AG1222" s="9"/>
      <c r="AH1222" s="78">
        <v>0</v>
      </c>
      <c r="AI1222" s="193">
        <v>0</v>
      </c>
      <c r="AJ1222" s="101">
        <v>0</v>
      </c>
      <c r="AK1222" s="101">
        <v>0</v>
      </c>
      <c r="AL1222" s="101">
        <v>0</v>
      </c>
      <c r="AM1222" s="101">
        <v>0</v>
      </c>
      <c r="AN1222" s="101">
        <v>0</v>
      </c>
      <c r="AO1222" s="101">
        <v>0</v>
      </c>
      <c r="AP1222" s="101">
        <v>0</v>
      </c>
      <c r="AQ1222" s="101">
        <v>0</v>
      </c>
      <c r="AR1222" s="101">
        <v>0</v>
      </c>
      <c r="AS1222" s="101">
        <v>0</v>
      </c>
      <c r="AT1222" s="101">
        <v>0</v>
      </c>
      <c r="AU1222" s="101">
        <v>0</v>
      </c>
      <c r="AV1222" s="101">
        <v>0</v>
      </c>
      <c r="AW1222" s="101">
        <v>0</v>
      </c>
      <c r="AX1222" s="101">
        <v>0</v>
      </c>
      <c r="AY1222" s="101">
        <v>0</v>
      </c>
      <c r="AZ1222" s="101">
        <v>0</v>
      </c>
      <c r="BA1222" s="101">
        <v>0</v>
      </c>
      <c r="BB1222" s="239">
        <v>0</v>
      </c>
      <c r="BC1222" s="81">
        <v>0</v>
      </c>
      <c r="BD1222" s="28" t="s">
        <v>105</v>
      </c>
      <c r="BE1222" s="81">
        <v>0</v>
      </c>
      <c r="BF1222" s="28" t="s">
        <v>105</v>
      </c>
      <c r="BG1222" s="81">
        <v>0</v>
      </c>
      <c r="BH1222" s="28" t="s">
        <v>105</v>
      </c>
      <c r="BI1222" s="24" t="s">
        <v>105</v>
      </c>
      <c r="BJ1222" s="24" t="s">
        <v>105</v>
      </c>
      <c r="BK1222" s="24" t="s">
        <v>105</v>
      </c>
      <c r="BL1222" s="9"/>
      <c r="BM1222" s="78">
        <v>0</v>
      </c>
      <c r="BN1222" s="182">
        <v>0</v>
      </c>
      <c r="BO1222" s="8">
        <v>0</v>
      </c>
      <c r="BP1222" s="8">
        <v>0</v>
      </c>
      <c r="BQ1222" s="8">
        <v>0</v>
      </c>
      <c r="BR1222" s="8">
        <v>0</v>
      </c>
      <c r="BS1222" s="8">
        <v>0</v>
      </c>
      <c r="BT1222" s="8">
        <v>0</v>
      </c>
      <c r="BU1222" s="8">
        <v>0</v>
      </c>
      <c r="BV1222" s="8">
        <v>0</v>
      </c>
      <c r="BW1222" s="8">
        <v>0</v>
      </c>
      <c r="BX1222" s="8">
        <v>0</v>
      </c>
      <c r="BY1222" s="8">
        <v>0</v>
      </c>
      <c r="BZ1222" s="8">
        <v>0</v>
      </c>
      <c r="CA1222" s="8">
        <v>0</v>
      </c>
      <c r="CB1222" s="8">
        <v>0</v>
      </c>
      <c r="CC1222" s="8">
        <v>0</v>
      </c>
      <c r="CD1222" s="8">
        <v>0</v>
      </c>
      <c r="CE1222" s="8">
        <v>0</v>
      </c>
      <c r="CF1222" s="8">
        <v>0</v>
      </c>
      <c r="CG1222" s="145">
        <v>0</v>
      </c>
      <c r="CH1222" s="81">
        <v>0</v>
      </c>
      <c r="CI1222" s="28" t="s">
        <v>105</v>
      </c>
      <c r="CJ1222" s="81">
        <v>0</v>
      </c>
      <c r="CK1222" s="28" t="s">
        <v>105</v>
      </c>
      <c r="CL1222" s="81">
        <v>0</v>
      </c>
      <c r="CM1222" s="28" t="s">
        <v>105</v>
      </c>
      <c r="CN1222" s="24" t="s">
        <v>105</v>
      </c>
      <c r="CO1222" s="24" t="s">
        <v>105</v>
      </c>
      <c r="CP1222" s="24" t="s">
        <v>105</v>
      </c>
      <c r="CQ1222" s="9"/>
    </row>
    <row r="1223" spans="1:95" x14ac:dyDescent="0.35">
      <c r="A1223" s="172">
        <v>6</v>
      </c>
      <c r="B1223" s="229">
        <v>0.16666700000000001</v>
      </c>
      <c r="C1223" s="78">
        <v>0</v>
      </c>
      <c r="D1223" s="193">
        <v>0</v>
      </c>
      <c r="E1223" s="101">
        <v>0</v>
      </c>
      <c r="F1223" s="101">
        <v>0</v>
      </c>
      <c r="G1223" s="101">
        <v>0</v>
      </c>
      <c r="H1223" s="101">
        <v>0</v>
      </c>
      <c r="I1223" s="101">
        <v>0</v>
      </c>
      <c r="J1223" s="101">
        <v>0</v>
      </c>
      <c r="K1223" s="101">
        <v>0</v>
      </c>
      <c r="L1223" s="101">
        <v>0</v>
      </c>
      <c r="M1223" s="101">
        <v>0</v>
      </c>
      <c r="N1223" s="101">
        <v>0</v>
      </c>
      <c r="O1223" s="101">
        <v>0</v>
      </c>
      <c r="P1223" s="101">
        <v>0</v>
      </c>
      <c r="Q1223" s="101">
        <v>0</v>
      </c>
      <c r="R1223" s="101">
        <v>0</v>
      </c>
      <c r="S1223" s="101">
        <v>0</v>
      </c>
      <c r="T1223" s="101">
        <v>0</v>
      </c>
      <c r="U1223" s="101">
        <v>0</v>
      </c>
      <c r="V1223" s="101">
        <v>0</v>
      </c>
      <c r="W1223" s="239">
        <v>0</v>
      </c>
      <c r="X1223" s="81">
        <v>0</v>
      </c>
      <c r="Y1223" s="28" t="s">
        <v>105</v>
      </c>
      <c r="Z1223" s="81">
        <v>0</v>
      </c>
      <c r="AA1223" s="28" t="s">
        <v>105</v>
      </c>
      <c r="AB1223" s="81">
        <v>0</v>
      </c>
      <c r="AC1223" s="28" t="s">
        <v>105</v>
      </c>
      <c r="AD1223" s="24" t="s">
        <v>105</v>
      </c>
      <c r="AE1223" s="24" t="s">
        <v>105</v>
      </c>
      <c r="AF1223" s="24" t="s">
        <v>105</v>
      </c>
      <c r="AG1223" s="9"/>
      <c r="AH1223" s="78">
        <v>0</v>
      </c>
      <c r="AI1223" s="193">
        <v>0</v>
      </c>
      <c r="AJ1223" s="101">
        <v>0</v>
      </c>
      <c r="AK1223" s="101">
        <v>0</v>
      </c>
      <c r="AL1223" s="101">
        <v>0</v>
      </c>
      <c r="AM1223" s="101">
        <v>0</v>
      </c>
      <c r="AN1223" s="101">
        <v>0</v>
      </c>
      <c r="AO1223" s="101">
        <v>0</v>
      </c>
      <c r="AP1223" s="101">
        <v>0</v>
      </c>
      <c r="AQ1223" s="101">
        <v>0</v>
      </c>
      <c r="AR1223" s="101">
        <v>0</v>
      </c>
      <c r="AS1223" s="101">
        <v>0</v>
      </c>
      <c r="AT1223" s="101">
        <v>0</v>
      </c>
      <c r="AU1223" s="101">
        <v>0</v>
      </c>
      <c r="AV1223" s="101">
        <v>0</v>
      </c>
      <c r="AW1223" s="101">
        <v>0</v>
      </c>
      <c r="AX1223" s="101">
        <v>0</v>
      </c>
      <c r="AY1223" s="101">
        <v>0</v>
      </c>
      <c r="AZ1223" s="101">
        <v>0</v>
      </c>
      <c r="BA1223" s="101">
        <v>0</v>
      </c>
      <c r="BB1223" s="239">
        <v>0</v>
      </c>
      <c r="BC1223" s="81">
        <v>0</v>
      </c>
      <c r="BD1223" s="28" t="s">
        <v>105</v>
      </c>
      <c r="BE1223" s="81">
        <v>0</v>
      </c>
      <c r="BF1223" s="28" t="s">
        <v>105</v>
      </c>
      <c r="BG1223" s="81">
        <v>0</v>
      </c>
      <c r="BH1223" s="28" t="s">
        <v>105</v>
      </c>
      <c r="BI1223" s="24" t="s">
        <v>105</v>
      </c>
      <c r="BJ1223" s="24" t="s">
        <v>105</v>
      </c>
      <c r="BK1223" s="24" t="s">
        <v>105</v>
      </c>
      <c r="BL1223" s="9"/>
      <c r="BM1223" s="78">
        <v>0</v>
      </c>
      <c r="BN1223" s="182">
        <v>0</v>
      </c>
      <c r="BO1223" s="8">
        <v>0</v>
      </c>
      <c r="BP1223" s="8">
        <v>0</v>
      </c>
      <c r="BQ1223" s="8">
        <v>0</v>
      </c>
      <c r="BR1223" s="8">
        <v>0</v>
      </c>
      <c r="BS1223" s="8">
        <v>0</v>
      </c>
      <c r="BT1223" s="8">
        <v>0</v>
      </c>
      <c r="BU1223" s="8">
        <v>0</v>
      </c>
      <c r="BV1223" s="8">
        <v>0</v>
      </c>
      <c r="BW1223" s="8">
        <v>0</v>
      </c>
      <c r="BX1223" s="8">
        <v>0</v>
      </c>
      <c r="BY1223" s="8">
        <v>0</v>
      </c>
      <c r="BZ1223" s="8">
        <v>0</v>
      </c>
      <c r="CA1223" s="8">
        <v>0</v>
      </c>
      <c r="CB1223" s="8">
        <v>0</v>
      </c>
      <c r="CC1223" s="8">
        <v>0</v>
      </c>
      <c r="CD1223" s="8">
        <v>0</v>
      </c>
      <c r="CE1223" s="8">
        <v>0</v>
      </c>
      <c r="CF1223" s="8">
        <v>0</v>
      </c>
      <c r="CG1223" s="145">
        <v>0</v>
      </c>
      <c r="CH1223" s="81">
        <v>0</v>
      </c>
      <c r="CI1223" s="28" t="s">
        <v>105</v>
      </c>
      <c r="CJ1223" s="81">
        <v>0</v>
      </c>
      <c r="CK1223" s="28" t="s">
        <v>105</v>
      </c>
      <c r="CL1223" s="81">
        <v>0</v>
      </c>
      <c r="CM1223" s="28" t="s">
        <v>105</v>
      </c>
      <c r="CN1223" s="24" t="s">
        <v>105</v>
      </c>
      <c r="CO1223" s="24" t="s">
        <v>105</v>
      </c>
      <c r="CP1223" s="24" t="s">
        <v>105</v>
      </c>
      <c r="CQ1223" s="9"/>
    </row>
    <row r="1224" spans="1:95" x14ac:dyDescent="0.35">
      <c r="A1224" s="172">
        <v>6</v>
      </c>
      <c r="B1224" s="229">
        <v>0.20833299999999999</v>
      </c>
      <c r="C1224" s="78">
        <v>0</v>
      </c>
      <c r="D1224" s="193">
        <v>0</v>
      </c>
      <c r="E1224" s="101">
        <v>0</v>
      </c>
      <c r="F1224" s="101">
        <v>0</v>
      </c>
      <c r="G1224" s="101">
        <v>0</v>
      </c>
      <c r="H1224" s="101">
        <v>0</v>
      </c>
      <c r="I1224" s="101">
        <v>0</v>
      </c>
      <c r="J1224" s="101">
        <v>0</v>
      </c>
      <c r="K1224" s="101">
        <v>0</v>
      </c>
      <c r="L1224" s="101">
        <v>0</v>
      </c>
      <c r="M1224" s="101">
        <v>0</v>
      </c>
      <c r="N1224" s="101">
        <v>0</v>
      </c>
      <c r="O1224" s="101">
        <v>0</v>
      </c>
      <c r="P1224" s="101">
        <v>0</v>
      </c>
      <c r="Q1224" s="101">
        <v>0</v>
      </c>
      <c r="R1224" s="101">
        <v>0</v>
      </c>
      <c r="S1224" s="101">
        <v>0</v>
      </c>
      <c r="T1224" s="101">
        <v>0</v>
      </c>
      <c r="U1224" s="101">
        <v>0</v>
      </c>
      <c r="V1224" s="101">
        <v>0</v>
      </c>
      <c r="W1224" s="239">
        <v>0</v>
      </c>
      <c r="X1224" s="81">
        <v>0</v>
      </c>
      <c r="Y1224" s="28" t="s">
        <v>105</v>
      </c>
      <c r="Z1224" s="81">
        <v>0</v>
      </c>
      <c r="AA1224" s="28" t="s">
        <v>105</v>
      </c>
      <c r="AB1224" s="81">
        <v>0</v>
      </c>
      <c r="AC1224" s="28" t="s">
        <v>105</v>
      </c>
      <c r="AD1224" s="24" t="s">
        <v>105</v>
      </c>
      <c r="AE1224" s="24" t="s">
        <v>105</v>
      </c>
      <c r="AF1224" s="24" t="s">
        <v>105</v>
      </c>
      <c r="AG1224" s="9"/>
      <c r="AH1224" s="78">
        <v>0</v>
      </c>
      <c r="AI1224" s="193">
        <v>0</v>
      </c>
      <c r="AJ1224" s="101">
        <v>0</v>
      </c>
      <c r="AK1224" s="101">
        <v>0</v>
      </c>
      <c r="AL1224" s="101">
        <v>0</v>
      </c>
      <c r="AM1224" s="101">
        <v>0</v>
      </c>
      <c r="AN1224" s="101">
        <v>0</v>
      </c>
      <c r="AO1224" s="101">
        <v>0</v>
      </c>
      <c r="AP1224" s="101">
        <v>0</v>
      </c>
      <c r="AQ1224" s="101">
        <v>0</v>
      </c>
      <c r="AR1224" s="101">
        <v>0</v>
      </c>
      <c r="AS1224" s="101">
        <v>0</v>
      </c>
      <c r="AT1224" s="101">
        <v>0</v>
      </c>
      <c r="AU1224" s="101">
        <v>0</v>
      </c>
      <c r="AV1224" s="101">
        <v>0</v>
      </c>
      <c r="AW1224" s="101">
        <v>0</v>
      </c>
      <c r="AX1224" s="101">
        <v>0</v>
      </c>
      <c r="AY1224" s="101">
        <v>0</v>
      </c>
      <c r="AZ1224" s="101">
        <v>0</v>
      </c>
      <c r="BA1224" s="101">
        <v>0</v>
      </c>
      <c r="BB1224" s="239">
        <v>0</v>
      </c>
      <c r="BC1224" s="81">
        <v>0</v>
      </c>
      <c r="BD1224" s="28" t="s">
        <v>105</v>
      </c>
      <c r="BE1224" s="81">
        <v>0</v>
      </c>
      <c r="BF1224" s="28" t="s">
        <v>105</v>
      </c>
      <c r="BG1224" s="81">
        <v>0</v>
      </c>
      <c r="BH1224" s="28" t="s">
        <v>105</v>
      </c>
      <c r="BI1224" s="24" t="s">
        <v>105</v>
      </c>
      <c r="BJ1224" s="24" t="s">
        <v>105</v>
      </c>
      <c r="BK1224" s="24" t="s">
        <v>105</v>
      </c>
      <c r="BL1224" s="9"/>
      <c r="BM1224" s="78">
        <v>0</v>
      </c>
      <c r="BN1224" s="182">
        <v>0</v>
      </c>
      <c r="BO1224" s="8">
        <v>0</v>
      </c>
      <c r="BP1224" s="8">
        <v>0</v>
      </c>
      <c r="BQ1224" s="8">
        <v>0</v>
      </c>
      <c r="BR1224" s="8">
        <v>0</v>
      </c>
      <c r="BS1224" s="8">
        <v>0</v>
      </c>
      <c r="BT1224" s="8">
        <v>0</v>
      </c>
      <c r="BU1224" s="8">
        <v>0</v>
      </c>
      <c r="BV1224" s="8">
        <v>0</v>
      </c>
      <c r="BW1224" s="8">
        <v>0</v>
      </c>
      <c r="BX1224" s="8">
        <v>0</v>
      </c>
      <c r="BY1224" s="8">
        <v>0</v>
      </c>
      <c r="BZ1224" s="8">
        <v>0</v>
      </c>
      <c r="CA1224" s="8">
        <v>0</v>
      </c>
      <c r="CB1224" s="8">
        <v>0</v>
      </c>
      <c r="CC1224" s="8">
        <v>0</v>
      </c>
      <c r="CD1224" s="8">
        <v>0</v>
      </c>
      <c r="CE1224" s="8">
        <v>0</v>
      </c>
      <c r="CF1224" s="8">
        <v>0</v>
      </c>
      <c r="CG1224" s="145">
        <v>0</v>
      </c>
      <c r="CH1224" s="81">
        <v>0</v>
      </c>
      <c r="CI1224" s="28" t="s">
        <v>105</v>
      </c>
      <c r="CJ1224" s="81">
        <v>0</v>
      </c>
      <c r="CK1224" s="28" t="s">
        <v>105</v>
      </c>
      <c r="CL1224" s="81">
        <v>0</v>
      </c>
      <c r="CM1224" s="28" t="s">
        <v>105</v>
      </c>
      <c r="CN1224" s="24" t="s">
        <v>105</v>
      </c>
      <c r="CO1224" s="24" t="s">
        <v>105</v>
      </c>
      <c r="CP1224" s="24" t="s">
        <v>105</v>
      </c>
      <c r="CQ1224" s="9"/>
    </row>
    <row r="1225" spans="1:95" x14ac:dyDescent="0.35">
      <c r="A1225" s="172">
        <v>6</v>
      </c>
      <c r="B1225" s="229">
        <v>0.25</v>
      </c>
      <c r="C1225" s="78">
        <v>1</v>
      </c>
      <c r="D1225" s="193">
        <v>0</v>
      </c>
      <c r="E1225" s="101">
        <v>1</v>
      </c>
      <c r="F1225" s="101">
        <v>0</v>
      </c>
      <c r="G1225" s="101">
        <v>0</v>
      </c>
      <c r="H1225" s="101">
        <v>0</v>
      </c>
      <c r="I1225" s="101">
        <v>0</v>
      </c>
      <c r="J1225" s="101">
        <v>0</v>
      </c>
      <c r="K1225" s="101">
        <v>0</v>
      </c>
      <c r="L1225" s="101">
        <v>0</v>
      </c>
      <c r="M1225" s="101">
        <v>0</v>
      </c>
      <c r="N1225" s="101">
        <v>0</v>
      </c>
      <c r="O1225" s="101">
        <v>0</v>
      </c>
      <c r="P1225" s="101">
        <v>0</v>
      </c>
      <c r="Q1225" s="101">
        <v>0</v>
      </c>
      <c r="R1225" s="101">
        <v>0</v>
      </c>
      <c r="S1225" s="101">
        <v>0</v>
      </c>
      <c r="T1225" s="101">
        <v>0</v>
      </c>
      <c r="U1225" s="101">
        <v>0</v>
      </c>
      <c r="V1225" s="101">
        <v>0</v>
      </c>
      <c r="W1225" s="239">
        <v>0</v>
      </c>
      <c r="X1225" s="81">
        <v>0</v>
      </c>
      <c r="Y1225" s="28">
        <v>0</v>
      </c>
      <c r="Z1225" s="81">
        <v>0</v>
      </c>
      <c r="AA1225" s="28">
        <v>0</v>
      </c>
      <c r="AB1225" s="81">
        <v>0</v>
      </c>
      <c r="AC1225" s="28">
        <v>0</v>
      </c>
      <c r="AD1225" s="24">
        <v>13.51</v>
      </c>
      <c r="AE1225" s="24" t="s">
        <v>105</v>
      </c>
      <c r="AF1225" s="24" t="s">
        <v>105</v>
      </c>
      <c r="AG1225" s="9"/>
      <c r="AH1225" s="78">
        <v>0</v>
      </c>
      <c r="AI1225" s="193">
        <v>0</v>
      </c>
      <c r="AJ1225" s="101">
        <v>0</v>
      </c>
      <c r="AK1225" s="101">
        <v>0</v>
      </c>
      <c r="AL1225" s="101">
        <v>0</v>
      </c>
      <c r="AM1225" s="101">
        <v>0</v>
      </c>
      <c r="AN1225" s="101">
        <v>0</v>
      </c>
      <c r="AO1225" s="101">
        <v>0</v>
      </c>
      <c r="AP1225" s="101">
        <v>0</v>
      </c>
      <c r="AQ1225" s="101">
        <v>0</v>
      </c>
      <c r="AR1225" s="101">
        <v>0</v>
      </c>
      <c r="AS1225" s="101">
        <v>0</v>
      </c>
      <c r="AT1225" s="101">
        <v>0</v>
      </c>
      <c r="AU1225" s="101">
        <v>0</v>
      </c>
      <c r="AV1225" s="101">
        <v>0</v>
      </c>
      <c r="AW1225" s="101">
        <v>0</v>
      </c>
      <c r="AX1225" s="101">
        <v>0</v>
      </c>
      <c r="AY1225" s="101">
        <v>0</v>
      </c>
      <c r="AZ1225" s="101">
        <v>0</v>
      </c>
      <c r="BA1225" s="101">
        <v>0</v>
      </c>
      <c r="BB1225" s="239">
        <v>0</v>
      </c>
      <c r="BC1225" s="81">
        <v>0</v>
      </c>
      <c r="BD1225" s="28" t="s">
        <v>105</v>
      </c>
      <c r="BE1225" s="81">
        <v>0</v>
      </c>
      <c r="BF1225" s="28" t="s">
        <v>105</v>
      </c>
      <c r="BG1225" s="81">
        <v>0</v>
      </c>
      <c r="BH1225" s="28" t="s">
        <v>105</v>
      </c>
      <c r="BI1225" s="24" t="s">
        <v>105</v>
      </c>
      <c r="BJ1225" s="24" t="s">
        <v>105</v>
      </c>
      <c r="BK1225" s="24" t="s">
        <v>105</v>
      </c>
      <c r="BL1225" s="9"/>
      <c r="BM1225" s="78">
        <v>1</v>
      </c>
      <c r="BN1225" s="182">
        <v>0</v>
      </c>
      <c r="BO1225" s="8">
        <v>1</v>
      </c>
      <c r="BP1225" s="8">
        <v>0</v>
      </c>
      <c r="BQ1225" s="8">
        <v>0</v>
      </c>
      <c r="BR1225" s="8">
        <v>0</v>
      </c>
      <c r="BS1225" s="8">
        <v>0</v>
      </c>
      <c r="BT1225" s="8">
        <v>0</v>
      </c>
      <c r="BU1225" s="8">
        <v>0</v>
      </c>
      <c r="BV1225" s="8">
        <v>0</v>
      </c>
      <c r="BW1225" s="8">
        <v>0</v>
      </c>
      <c r="BX1225" s="8">
        <v>0</v>
      </c>
      <c r="BY1225" s="8">
        <v>0</v>
      </c>
      <c r="BZ1225" s="8">
        <v>0</v>
      </c>
      <c r="CA1225" s="8">
        <v>0</v>
      </c>
      <c r="CB1225" s="8">
        <v>0</v>
      </c>
      <c r="CC1225" s="8">
        <v>0</v>
      </c>
      <c r="CD1225" s="8">
        <v>0</v>
      </c>
      <c r="CE1225" s="8">
        <v>0</v>
      </c>
      <c r="CF1225" s="8">
        <v>0</v>
      </c>
      <c r="CG1225" s="145">
        <v>0</v>
      </c>
      <c r="CH1225" s="81">
        <v>0</v>
      </c>
      <c r="CI1225" s="28">
        <v>0</v>
      </c>
      <c r="CJ1225" s="81">
        <v>0</v>
      </c>
      <c r="CK1225" s="28">
        <v>0</v>
      </c>
      <c r="CL1225" s="81">
        <v>0</v>
      </c>
      <c r="CM1225" s="28">
        <v>0</v>
      </c>
      <c r="CN1225" s="24">
        <v>13.51</v>
      </c>
      <c r="CO1225" s="24" t="s">
        <v>105</v>
      </c>
      <c r="CP1225" s="24" t="s">
        <v>105</v>
      </c>
      <c r="CQ1225" s="9"/>
    </row>
    <row r="1226" spans="1:95" x14ac:dyDescent="0.35">
      <c r="A1226" s="172">
        <v>6</v>
      </c>
      <c r="B1226" s="229">
        <v>0.29166700000000001</v>
      </c>
      <c r="C1226" s="78">
        <v>8</v>
      </c>
      <c r="D1226" s="193">
        <v>0</v>
      </c>
      <c r="E1226" s="101">
        <v>1</v>
      </c>
      <c r="F1226" s="101">
        <v>1</v>
      </c>
      <c r="G1226" s="101">
        <v>1</v>
      </c>
      <c r="H1226" s="101">
        <v>2</v>
      </c>
      <c r="I1226" s="101">
        <v>2</v>
      </c>
      <c r="J1226" s="101">
        <v>1</v>
      </c>
      <c r="K1226" s="101">
        <v>0</v>
      </c>
      <c r="L1226" s="101">
        <v>0</v>
      </c>
      <c r="M1226" s="101">
        <v>0</v>
      </c>
      <c r="N1226" s="101">
        <v>0</v>
      </c>
      <c r="O1226" s="101">
        <v>0</v>
      </c>
      <c r="P1226" s="101">
        <v>0</v>
      </c>
      <c r="Q1226" s="101">
        <v>0</v>
      </c>
      <c r="R1226" s="101">
        <v>0</v>
      </c>
      <c r="S1226" s="101">
        <v>0</v>
      </c>
      <c r="T1226" s="101">
        <v>0</v>
      </c>
      <c r="U1226" s="101">
        <v>0</v>
      </c>
      <c r="V1226" s="101">
        <v>0</v>
      </c>
      <c r="W1226" s="239">
        <v>0</v>
      </c>
      <c r="X1226" s="81">
        <v>3</v>
      </c>
      <c r="Y1226" s="28">
        <v>0.375</v>
      </c>
      <c r="Z1226" s="81">
        <v>1</v>
      </c>
      <c r="AA1226" s="28">
        <v>0.125</v>
      </c>
      <c r="AB1226" s="81">
        <v>0</v>
      </c>
      <c r="AC1226" s="28">
        <v>0</v>
      </c>
      <c r="AD1226" s="24">
        <v>26.378749999999997</v>
      </c>
      <c r="AE1226" s="24">
        <v>35.358499999999999</v>
      </c>
      <c r="AF1226" s="24" t="s">
        <v>105</v>
      </c>
      <c r="AG1226" s="9"/>
      <c r="AH1226" s="78">
        <v>7</v>
      </c>
      <c r="AI1226" s="193">
        <v>0</v>
      </c>
      <c r="AJ1226" s="101">
        <v>2</v>
      </c>
      <c r="AK1226" s="101">
        <v>1</v>
      </c>
      <c r="AL1226" s="101">
        <v>2</v>
      </c>
      <c r="AM1226" s="101">
        <v>2</v>
      </c>
      <c r="AN1226" s="101">
        <v>0</v>
      </c>
      <c r="AO1226" s="101">
        <v>0</v>
      </c>
      <c r="AP1226" s="101">
        <v>0</v>
      </c>
      <c r="AQ1226" s="101">
        <v>0</v>
      </c>
      <c r="AR1226" s="101">
        <v>0</v>
      </c>
      <c r="AS1226" s="101">
        <v>0</v>
      </c>
      <c r="AT1226" s="101">
        <v>0</v>
      </c>
      <c r="AU1226" s="101">
        <v>0</v>
      </c>
      <c r="AV1226" s="101">
        <v>0</v>
      </c>
      <c r="AW1226" s="101">
        <v>0</v>
      </c>
      <c r="AX1226" s="101">
        <v>0</v>
      </c>
      <c r="AY1226" s="101">
        <v>0</v>
      </c>
      <c r="AZ1226" s="101">
        <v>0</v>
      </c>
      <c r="BA1226" s="101">
        <v>0</v>
      </c>
      <c r="BB1226" s="239">
        <v>0</v>
      </c>
      <c r="BC1226" s="81">
        <v>0</v>
      </c>
      <c r="BD1226" s="28">
        <v>0</v>
      </c>
      <c r="BE1226" s="81">
        <v>0</v>
      </c>
      <c r="BF1226" s="28">
        <v>0</v>
      </c>
      <c r="BG1226" s="81">
        <v>0</v>
      </c>
      <c r="BH1226" s="28">
        <v>0</v>
      </c>
      <c r="BI1226" s="24">
        <v>19.96857142857143</v>
      </c>
      <c r="BJ1226" s="24">
        <v>28.586000000000002</v>
      </c>
      <c r="BK1226" s="24" t="s">
        <v>105</v>
      </c>
      <c r="BL1226" s="9"/>
      <c r="BM1226" s="78">
        <v>15</v>
      </c>
      <c r="BN1226" s="182">
        <v>0</v>
      </c>
      <c r="BO1226" s="8">
        <v>3</v>
      </c>
      <c r="BP1226" s="8">
        <v>2</v>
      </c>
      <c r="BQ1226" s="8">
        <v>3</v>
      </c>
      <c r="BR1226" s="8">
        <v>4</v>
      </c>
      <c r="BS1226" s="8">
        <v>2</v>
      </c>
      <c r="BT1226" s="8">
        <v>1</v>
      </c>
      <c r="BU1226" s="8">
        <v>0</v>
      </c>
      <c r="BV1226" s="8">
        <v>0</v>
      </c>
      <c r="BW1226" s="8">
        <v>0</v>
      </c>
      <c r="BX1226" s="8">
        <v>0</v>
      </c>
      <c r="BY1226" s="8">
        <v>0</v>
      </c>
      <c r="BZ1226" s="8">
        <v>0</v>
      </c>
      <c r="CA1226" s="8">
        <v>0</v>
      </c>
      <c r="CB1226" s="8">
        <v>0</v>
      </c>
      <c r="CC1226" s="8">
        <v>0</v>
      </c>
      <c r="CD1226" s="8">
        <v>0</v>
      </c>
      <c r="CE1226" s="8">
        <v>0</v>
      </c>
      <c r="CF1226" s="8">
        <v>0</v>
      </c>
      <c r="CG1226" s="145">
        <v>0</v>
      </c>
      <c r="CH1226" s="81">
        <v>3</v>
      </c>
      <c r="CI1226" s="28">
        <v>0.2</v>
      </c>
      <c r="CJ1226" s="81">
        <v>1</v>
      </c>
      <c r="CK1226" s="28">
        <v>6.6666666666666666E-2</v>
      </c>
      <c r="CL1226" s="81">
        <v>0</v>
      </c>
      <c r="CM1226" s="28">
        <v>0</v>
      </c>
      <c r="CN1226" s="24">
        <v>23.387333333333338</v>
      </c>
      <c r="CO1226" s="24">
        <v>33.917999999999999</v>
      </c>
      <c r="CP1226" s="24" t="s">
        <v>105</v>
      </c>
      <c r="CQ1226" s="9"/>
    </row>
    <row r="1227" spans="1:95" x14ac:dyDescent="0.35">
      <c r="A1227" s="172">
        <v>6</v>
      </c>
      <c r="B1227" s="229">
        <v>0.33333299999999999</v>
      </c>
      <c r="C1227" s="78">
        <v>13</v>
      </c>
      <c r="D1227" s="193">
        <v>0</v>
      </c>
      <c r="E1227" s="101">
        <v>0</v>
      </c>
      <c r="F1227" s="101">
        <v>7</v>
      </c>
      <c r="G1227" s="101">
        <v>3</v>
      </c>
      <c r="H1227" s="101">
        <v>2</v>
      </c>
      <c r="I1227" s="101">
        <v>1</v>
      </c>
      <c r="J1227" s="101">
        <v>0</v>
      </c>
      <c r="K1227" s="101">
        <v>0</v>
      </c>
      <c r="L1227" s="101">
        <v>0</v>
      </c>
      <c r="M1227" s="101">
        <v>0</v>
      </c>
      <c r="N1227" s="101">
        <v>0</v>
      </c>
      <c r="O1227" s="101">
        <v>0</v>
      </c>
      <c r="P1227" s="101">
        <v>0</v>
      </c>
      <c r="Q1227" s="101">
        <v>0</v>
      </c>
      <c r="R1227" s="101">
        <v>0</v>
      </c>
      <c r="S1227" s="101">
        <v>0</v>
      </c>
      <c r="T1227" s="101">
        <v>0</v>
      </c>
      <c r="U1227" s="101">
        <v>0</v>
      </c>
      <c r="V1227" s="101">
        <v>0</v>
      </c>
      <c r="W1227" s="239">
        <v>0</v>
      </c>
      <c r="X1227" s="81">
        <v>1</v>
      </c>
      <c r="Y1227" s="28">
        <v>7.6923076923076927E-2</v>
      </c>
      <c r="Z1227" s="81">
        <v>0</v>
      </c>
      <c r="AA1227" s="28">
        <v>0</v>
      </c>
      <c r="AB1227" s="81">
        <v>0</v>
      </c>
      <c r="AC1227" s="28">
        <v>0</v>
      </c>
      <c r="AD1227" s="24">
        <v>21.515384615384615</v>
      </c>
      <c r="AE1227" s="24">
        <v>29.091999999999999</v>
      </c>
      <c r="AF1227" s="24" t="s">
        <v>105</v>
      </c>
      <c r="AG1227" s="9"/>
      <c r="AH1227" s="78">
        <v>19</v>
      </c>
      <c r="AI1227" s="193">
        <v>0</v>
      </c>
      <c r="AJ1227" s="101">
        <v>2</v>
      </c>
      <c r="AK1227" s="101">
        <v>1</v>
      </c>
      <c r="AL1227" s="101">
        <v>5</v>
      </c>
      <c r="AM1227" s="101">
        <v>6</v>
      </c>
      <c r="AN1227" s="101">
        <v>4</v>
      </c>
      <c r="AO1227" s="101">
        <v>1</v>
      </c>
      <c r="AP1227" s="101">
        <v>0</v>
      </c>
      <c r="AQ1227" s="101">
        <v>0</v>
      </c>
      <c r="AR1227" s="101">
        <v>0</v>
      </c>
      <c r="AS1227" s="101">
        <v>0</v>
      </c>
      <c r="AT1227" s="101">
        <v>0</v>
      </c>
      <c r="AU1227" s="101">
        <v>0</v>
      </c>
      <c r="AV1227" s="101">
        <v>0</v>
      </c>
      <c r="AW1227" s="101">
        <v>0</v>
      </c>
      <c r="AX1227" s="101">
        <v>0</v>
      </c>
      <c r="AY1227" s="101">
        <v>0</v>
      </c>
      <c r="AZ1227" s="101">
        <v>0</v>
      </c>
      <c r="BA1227" s="101">
        <v>0</v>
      </c>
      <c r="BB1227" s="239">
        <v>0</v>
      </c>
      <c r="BC1227" s="81">
        <v>5</v>
      </c>
      <c r="BD1227" s="28">
        <v>0.26315789473684209</v>
      </c>
      <c r="BE1227" s="81">
        <v>1</v>
      </c>
      <c r="BF1227" s="28">
        <v>5.2631578947368418E-2</v>
      </c>
      <c r="BG1227" s="81">
        <v>0</v>
      </c>
      <c r="BH1227" s="28">
        <v>0</v>
      </c>
      <c r="BI1227" s="24">
        <v>25.903157894736839</v>
      </c>
      <c r="BJ1227" s="24">
        <v>33.479999999999997</v>
      </c>
      <c r="BK1227" s="24">
        <v>36.19</v>
      </c>
      <c r="BL1227" s="9"/>
      <c r="BM1227" s="78">
        <v>32</v>
      </c>
      <c r="BN1227" s="182">
        <v>0</v>
      </c>
      <c r="BO1227" s="8">
        <v>2</v>
      </c>
      <c r="BP1227" s="8">
        <v>8</v>
      </c>
      <c r="BQ1227" s="8">
        <v>8</v>
      </c>
      <c r="BR1227" s="8">
        <v>8</v>
      </c>
      <c r="BS1227" s="8">
        <v>5</v>
      </c>
      <c r="BT1227" s="8">
        <v>1</v>
      </c>
      <c r="BU1227" s="8">
        <v>0</v>
      </c>
      <c r="BV1227" s="8">
        <v>0</v>
      </c>
      <c r="BW1227" s="8">
        <v>0</v>
      </c>
      <c r="BX1227" s="8">
        <v>0</v>
      </c>
      <c r="BY1227" s="8">
        <v>0</v>
      </c>
      <c r="BZ1227" s="8">
        <v>0</v>
      </c>
      <c r="CA1227" s="8">
        <v>0</v>
      </c>
      <c r="CB1227" s="8">
        <v>0</v>
      </c>
      <c r="CC1227" s="8">
        <v>0</v>
      </c>
      <c r="CD1227" s="8">
        <v>0</v>
      </c>
      <c r="CE1227" s="8">
        <v>0</v>
      </c>
      <c r="CF1227" s="8">
        <v>0</v>
      </c>
      <c r="CG1227" s="145">
        <v>0</v>
      </c>
      <c r="CH1227" s="81">
        <v>6</v>
      </c>
      <c r="CI1227" s="28">
        <v>0.1875</v>
      </c>
      <c r="CJ1227" s="81">
        <v>1</v>
      </c>
      <c r="CK1227" s="28">
        <v>3.125E-2</v>
      </c>
      <c r="CL1227" s="81">
        <v>0</v>
      </c>
      <c r="CM1227" s="28">
        <v>0</v>
      </c>
      <c r="CN1227" s="24">
        <v>24.120624999999993</v>
      </c>
      <c r="CO1227" s="24">
        <v>31.732000000000003</v>
      </c>
      <c r="CP1227" s="24">
        <v>35.370999999999995</v>
      </c>
      <c r="CQ1227" s="9"/>
    </row>
    <row r="1228" spans="1:95" x14ac:dyDescent="0.35">
      <c r="A1228" s="172">
        <v>6</v>
      </c>
      <c r="B1228" s="229">
        <v>0.375</v>
      </c>
      <c r="C1228" s="78">
        <v>22</v>
      </c>
      <c r="D1228" s="193">
        <v>0</v>
      </c>
      <c r="E1228" s="101">
        <v>2</v>
      </c>
      <c r="F1228" s="101">
        <v>10</v>
      </c>
      <c r="G1228" s="101">
        <v>6</v>
      </c>
      <c r="H1228" s="101">
        <v>3</v>
      </c>
      <c r="I1228" s="101">
        <v>0</v>
      </c>
      <c r="J1228" s="101">
        <v>0</v>
      </c>
      <c r="K1228" s="101">
        <v>1</v>
      </c>
      <c r="L1228" s="101">
        <v>0</v>
      </c>
      <c r="M1228" s="101">
        <v>0</v>
      </c>
      <c r="N1228" s="101">
        <v>0</v>
      </c>
      <c r="O1228" s="101">
        <v>0</v>
      </c>
      <c r="P1228" s="101">
        <v>0</v>
      </c>
      <c r="Q1228" s="101">
        <v>0</v>
      </c>
      <c r="R1228" s="101">
        <v>0</v>
      </c>
      <c r="S1228" s="101">
        <v>0</v>
      </c>
      <c r="T1228" s="101">
        <v>0</v>
      </c>
      <c r="U1228" s="101">
        <v>0</v>
      </c>
      <c r="V1228" s="101">
        <v>0</v>
      </c>
      <c r="W1228" s="239">
        <v>0</v>
      </c>
      <c r="X1228" s="81">
        <v>1</v>
      </c>
      <c r="Y1228" s="28">
        <v>4.5454545454545456E-2</v>
      </c>
      <c r="Z1228" s="81">
        <v>1</v>
      </c>
      <c r="AA1228" s="28">
        <v>4.5454545454545456E-2</v>
      </c>
      <c r="AB1228" s="81">
        <v>0</v>
      </c>
      <c r="AC1228" s="28">
        <v>0</v>
      </c>
      <c r="AD1228" s="24">
        <v>21.104090909090914</v>
      </c>
      <c r="AE1228" s="24">
        <v>26.1005</v>
      </c>
      <c r="AF1228" s="24">
        <v>39.682999999999971</v>
      </c>
      <c r="AG1228" s="9"/>
      <c r="AH1228" s="78">
        <v>21</v>
      </c>
      <c r="AI1228" s="193">
        <v>3</v>
      </c>
      <c r="AJ1228" s="101">
        <v>9</v>
      </c>
      <c r="AK1228" s="101">
        <v>1</v>
      </c>
      <c r="AL1228" s="101">
        <v>3</v>
      </c>
      <c r="AM1228" s="101">
        <v>1</v>
      </c>
      <c r="AN1228" s="101">
        <v>3</v>
      </c>
      <c r="AO1228" s="101">
        <v>1</v>
      </c>
      <c r="AP1228" s="101">
        <v>0</v>
      </c>
      <c r="AQ1228" s="101">
        <v>0</v>
      </c>
      <c r="AR1228" s="101">
        <v>0</v>
      </c>
      <c r="AS1228" s="101">
        <v>0</v>
      </c>
      <c r="AT1228" s="101">
        <v>0</v>
      </c>
      <c r="AU1228" s="101">
        <v>0</v>
      </c>
      <c r="AV1228" s="101">
        <v>0</v>
      </c>
      <c r="AW1228" s="101">
        <v>0</v>
      </c>
      <c r="AX1228" s="101">
        <v>0</v>
      </c>
      <c r="AY1228" s="101">
        <v>0</v>
      </c>
      <c r="AZ1228" s="101">
        <v>0</v>
      </c>
      <c r="BA1228" s="101">
        <v>0</v>
      </c>
      <c r="BB1228" s="239">
        <v>0</v>
      </c>
      <c r="BC1228" s="81">
        <v>4</v>
      </c>
      <c r="BD1228" s="28">
        <v>0.19047619047619047</v>
      </c>
      <c r="BE1228" s="81">
        <v>1</v>
      </c>
      <c r="BF1228" s="28">
        <v>4.7619047619047616E-2</v>
      </c>
      <c r="BG1228" s="81">
        <v>0</v>
      </c>
      <c r="BH1228" s="28">
        <v>0</v>
      </c>
      <c r="BI1228" s="24">
        <v>18.318571428571428</v>
      </c>
      <c r="BJ1228" s="24">
        <v>32.832999999999998</v>
      </c>
      <c r="BK1228" s="24">
        <v>35.75</v>
      </c>
      <c r="BL1228" s="9"/>
      <c r="BM1228" s="78">
        <v>43</v>
      </c>
      <c r="BN1228" s="182">
        <v>3</v>
      </c>
      <c r="BO1228" s="8">
        <v>11</v>
      </c>
      <c r="BP1228" s="8">
        <v>11</v>
      </c>
      <c r="BQ1228" s="8">
        <v>9</v>
      </c>
      <c r="BR1228" s="8">
        <v>4</v>
      </c>
      <c r="BS1228" s="8">
        <v>3</v>
      </c>
      <c r="BT1228" s="8">
        <v>1</v>
      </c>
      <c r="BU1228" s="8">
        <v>1</v>
      </c>
      <c r="BV1228" s="8">
        <v>0</v>
      </c>
      <c r="BW1228" s="8">
        <v>0</v>
      </c>
      <c r="BX1228" s="8">
        <v>0</v>
      </c>
      <c r="BY1228" s="8">
        <v>0</v>
      </c>
      <c r="BZ1228" s="8">
        <v>0</v>
      </c>
      <c r="CA1228" s="8">
        <v>0</v>
      </c>
      <c r="CB1228" s="8">
        <v>0</v>
      </c>
      <c r="CC1228" s="8">
        <v>0</v>
      </c>
      <c r="CD1228" s="8">
        <v>0</v>
      </c>
      <c r="CE1228" s="8">
        <v>0</v>
      </c>
      <c r="CF1228" s="8">
        <v>0</v>
      </c>
      <c r="CG1228" s="145">
        <v>0</v>
      </c>
      <c r="CH1228" s="81">
        <v>5</v>
      </c>
      <c r="CI1228" s="28">
        <v>0.11627906976744186</v>
      </c>
      <c r="CJ1228" s="81">
        <v>2</v>
      </c>
      <c r="CK1228" s="28">
        <v>4.6511627906976744E-2</v>
      </c>
      <c r="CL1228" s="81">
        <v>0</v>
      </c>
      <c r="CM1228" s="28">
        <v>0</v>
      </c>
      <c r="CN1228" s="24">
        <v>19.743720930232559</v>
      </c>
      <c r="CO1228" s="24">
        <v>27.555999999999997</v>
      </c>
      <c r="CP1228" s="24">
        <v>35.659999999999997</v>
      </c>
      <c r="CQ1228" s="9"/>
    </row>
    <row r="1229" spans="1:95" x14ac:dyDescent="0.35">
      <c r="A1229" s="172">
        <v>6</v>
      </c>
      <c r="B1229" s="229">
        <v>0.41666700000000001</v>
      </c>
      <c r="C1229" s="78">
        <v>25</v>
      </c>
      <c r="D1229" s="193">
        <v>0</v>
      </c>
      <c r="E1229" s="101">
        <v>0</v>
      </c>
      <c r="F1229" s="101">
        <v>4</v>
      </c>
      <c r="G1229" s="101">
        <v>4</v>
      </c>
      <c r="H1229" s="101">
        <v>12</v>
      </c>
      <c r="I1229" s="101">
        <v>4</v>
      </c>
      <c r="J1229" s="101">
        <v>1</v>
      </c>
      <c r="K1229" s="101">
        <v>0</v>
      </c>
      <c r="L1229" s="101">
        <v>0</v>
      </c>
      <c r="M1229" s="101">
        <v>0</v>
      </c>
      <c r="N1229" s="101">
        <v>0</v>
      </c>
      <c r="O1229" s="101">
        <v>0</v>
      </c>
      <c r="P1229" s="101">
        <v>0</v>
      </c>
      <c r="Q1229" s="101">
        <v>0</v>
      </c>
      <c r="R1229" s="101">
        <v>0</v>
      </c>
      <c r="S1229" s="101">
        <v>0</v>
      </c>
      <c r="T1229" s="101">
        <v>0</v>
      </c>
      <c r="U1229" s="101">
        <v>0</v>
      </c>
      <c r="V1229" s="101">
        <v>0</v>
      </c>
      <c r="W1229" s="239">
        <v>0</v>
      </c>
      <c r="X1229" s="81">
        <v>5</v>
      </c>
      <c r="Y1229" s="28">
        <v>0.2</v>
      </c>
      <c r="Z1229" s="81">
        <v>1</v>
      </c>
      <c r="AA1229" s="28">
        <v>0.04</v>
      </c>
      <c r="AB1229" s="81">
        <v>0</v>
      </c>
      <c r="AC1229" s="28">
        <v>0</v>
      </c>
      <c r="AD1229" s="24">
        <v>26.5548</v>
      </c>
      <c r="AE1229" s="24">
        <v>32.733999999999995</v>
      </c>
      <c r="AF1229" s="24">
        <v>37.022999999999996</v>
      </c>
      <c r="AG1229" s="9"/>
      <c r="AH1229" s="78">
        <v>26</v>
      </c>
      <c r="AI1229" s="193">
        <v>2</v>
      </c>
      <c r="AJ1229" s="101">
        <v>3</v>
      </c>
      <c r="AK1229" s="101">
        <v>4</v>
      </c>
      <c r="AL1229" s="101">
        <v>7</v>
      </c>
      <c r="AM1229" s="101">
        <v>4</v>
      </c>
      <c r="AN1229" s="101">
        <v>6</v>
      </c>
      <c r="AO1229" s="101">
        <v>0</v>
      </c>
      <c r="AP1229" s="101">
        <v>0</v>
      </c>
      <c r="AQ1229" s="101">
        <v>0</v>
      </c>
      <c r="AR1229" s="101">
        <v>0</v>
      </c>
      <c r="AS1229" s="101">
        <v>0</v>
      </c>
      <c r="AT1229" s="101">
        <v>0</v>
      </c>
      <c r="AU1229" s="101">
        <v>0</v>
      </c>
      <c r="AV1229" s="101">
        <v>0</v>
      </c>
      <c r="AW1229" s="101">
        <v>0</v>
      </c>
      <c r="AX1229" s="101">
        <v>0</v>
      </c>
      <c r="AY1229" s="101">
        <v>0</v>
      </c>
      <c r="AZ1229" s="101">
        <v>0</v>
      </c>
      <c r="BA1229" s="101">
        <v>0</v>
      </c>
      <c r="BB1229" s="239">
        <v>0</v>
      </c>
      <c r="BC1229" s="81">
        <v>6</v>
      </c>
      <c r="BD1229" s="28">
        <v>0.23076923076923078</v>
      </c>
      <c r="BE1229" s="81">
        <v>0</v>
      </c>
      <c r="BF1229" s="28">
        <v>0</v>
      </c>
      <c r="BG1229" s="81">
        <v>0</v>
      </c>
      <c r="BH1229" s="28">
        <v>0</v>
      </c>
      <c r="BI1229" s="24">
        <v>22.850769230769231</v>
      </c>
      <c r="BJ1229" s="24">
        <v>31.363</v>
      </c>
      <c r="BK1229" s="24">
        <v>34.515499999999996</v>
      </c>
      <c r="BL1229" s="9"/>
      <c r="BM1229" s="78">
        <v>51</v>
      </c>
      <c r="BN1229" s="182">
        <v>2</v>
      </c>
      <c r="BO1229" s="8">
        <v>3</v>
      </c>
      <c r="BP1229" s="8">
        <v>8</v>
      </c>
      <c r="BQ1229" s="8">
        <v>11</v>
      </c>
      <c r="BR1229" s="8">
        <v>16</v>
      </c>
      <c r="BS1229" s="8">
        <v>10</v>
      </c>
      <c r="BT1229" s="8">
        <v>1</v>
      </c>
      <c r="BU1229" s="8">
        <v>0</v>
      </c>
      <c r="BV1229" s="8">
        <v>0</v>
      </c>
      <c r="BW1229" s="8">
        <v>0</v>
      </c>
      <c r="BX1229" s="8">
        <v>0</v>
      </c>
      <c r="BY1229" s="8">
        <v>0</v>
      </c>
      <c r="BZ1229" s="8">
        <v>0</v>
      </c>
      <c r="CA1229" s="8">
        <v>0</v>
      </c>
      <c r="CB1229" s="8">
        <v>0</v>
      </c>
      <c r="CC1229" s="8">
        <v>0</v>
      </c>
      <c r="CD1229" s="8">
        <v>0</v>
      </c>
      <c r="CE1229" s="8">
        <v>0</v>
      </c>
      <c r="CF1229" s="8">
        <v>0</v>
      </c>
      <c r="CG1229" s="145">
        <v>0</v>
      </c>
      <c r="CH1229" s="81">
        <v>11</v>
      </c>
      <c r="CI1229" s="28">
        <v>0.21568627450980393</v>
      </c>
      <c r="CJ1229" s="81">
        <v>1</v>
      </c>
      <c r="CK1229" s="28">
        <v>1.9607843137254902E-2</v>
      </c>
      <c r="CL1229" s="81">
        <v>0</v>
      </c>
      <c r="CM1229" s="28">
        <v>0</v>
      </c>
      <c r="CN1229" s="24">
        <v>24.666470588235295</v>
      </c>
      <c r="CO1229" s="24">
        <v>31.463999999999999</v>
      </c>
      <c r="CP1229" s="24">
        <v>34.787999999999997</v>
      </c>
      <c r="CQ1229" s="9"/>
    </row>
    <row r="1230" spans="1:95" x14ac:dyDescent="0.35">
      <c r="A1230" s="172">
        <v>6</v>
      </c>
      <c r="B1230" s="229">
        <v>0.45833299999999999</v>
      </c>
      <c r="C1230" s="78">
        <v>22</v>
      </c>
      <c r="D1230" s="193">
        <v>0</v>
      </c>
      <c r="E1230" s="101">
        <v>1</v>
      </c>
      <c r="F1230" s="101">
        <v>2</v>
      </c>
      <c r="G1230" s="101">
        <v>5</v>
      </c>
      <c r="H1230" s="101">
        <v>10</v>
      </c>
      <c r="I1230" s="101">
        <v>2</v>
      </c>
      <c r="J1230" s="101">
        <v>2</v>
      </c>
      <c r="K1230" s="101">
        <v>0</v>
      </c>
      <c r="L1230" s="101">
        <v>0</v>
      </c>
      <c r="M1230" s="101">
        <v>0</v>
      </c>
      <c r="N1230" s="101">
        <v>0</v>
      </c>
      <c r="O1230" s="101">
        <v>0</v>
      </c>
      <c r="P1230" s="101">
        <v>0</v>
      </c>
      <c r="Q1230" s="101">
        <v>0</v>
      </c>
      <c r="R1230" s="101">
        <v>0</v>
      </c>
      <c r="S1230" s="101">
        <v>0</v>
      </c>
      <c r="T1230" s="101">
        <v>0</v>
      </c>
      <c r="U1230" s="101">
        <v>0</v>
      </c>
      <c r="V1230" s="101">
        <v>0</v>
      </c>
      <c r="W1230" s="239">
        <v>0</v>
      </c>
      <c r="X1230" s="81">
        <v>4</v>
      </c>
      <c r="Y1230" s="28">
        <v>0.18181818181818182</v>
      </c>
      <c r="Z1230" s="81">
        <v>2</v>
      </c>
      <c r="AA1230" s="28">
        <v>9.0909090909090912E-2</v>
      </c>
      <c r="AB1230" s="81">
        <v>0</v>
      </c>
      <c r="AC1230" s="28">
        <v>0</v>
      </c>
      <c r="AD1230" s="24">
        <v>26.210000000000004</v>
      </c>
      <c r="AE1230" s="24">
        <v>32.580000000000005</v>
      </c>
      <c r="AF1230" s="24">
        <v>36.973999999999997</v>
      </c>
      <c r="AG1230" s="9"/>
      <c r="AH1230" s="78">
        <v>18</v>
      </c>
      <c r="AI1230" s="193">
        <v>1</v>
      </c>
      <c r="AJ1230" s="101">
        <v>3</v>
      </c>
      <c r="AK1230" s="101">
        <v>1</v>
      </c>
      <c r="AL1230" s="101">
        <v>1</v>
      </c>
      <c r="AM1230" s="101">
        <v>6</v>
      </c>
      <c r="AN1230" s="101">
        <v>3</v>
      </c>
      <c r="AO1230" s="101">
        <v>3</v>
      </c>
      <c r="AP1230" s="101">
        <v>0</v>
      </c>
      <c r="AQ1230" s="101">
        <v>0</v>
      </c>
      <c r="AR1230" s="101">
        <v>0</v>
      </c>
      <c r="AS1230" s="101">
        <v>0</v>
      </c>
      <c r="AT1230" s="101">
        <v>0</v>
      </c>
      <c r="AU1230" s="101">
        <v>0</v>
      </c>
      <c r="AV1230" s="101">
        <v>0</v>
      </c>
      <c r="AW1230" s="101">
        <v>0</v>
      </c>
      <c r="AX1230" s="101">
        <v>0</v>
      </c>
      <c r="AY1230" s="101">
        <v>0</v>
      </c>
      <c r="AZ1230" s="101">
        <v>0</v>
      </c>
      <c r="BA1230" s="101">
        <v>0</v>
      </c>
      <c r="BB1230" s="239">
        <v>0</v>
      </c>
      <c r="BC1230" s="81">
        <v>6</v>
      </c>
      <c r="BD1230" s="28">
        <v>0.33333333333333331</v>
      </c>
      <c r="BE1230" s="81">
        <v>3</v>
      </c>
      <c r="BF1230" s="28">
        <v>0.16666666666666666</v>
      </c>
      <c r="BG1230" s="81">
        <v>0</v>
      </c>
      <c r="BH1230" s="28">
        <v>0</v>
      </c>
      <c r="BI1230" s="24">
        <v>25.118333333333329</v>
      </c>
      <c r="BJ1230" s="24">
        <v>35.841500000000003</v>
      </c>
      <c r="BK1230" s="24" t="s">
        <v>105</v>
      </c>
      <c r="BL1230" s="9"/>
      <c r="BM1230" s="78">
        <v>40</v>
      </c>
      <c r="BN1230" s="182">
        <v>1</v>
      </c>
      <c r="BO1230" s="8">
        <v>4</v>
      </c>
      <c r="BP1230" s="8">
        <v>3</v>
      </c>
      <c r="BQ1230" s="8">
        <v>6</v>
      </c>
      <c r="BR1230" s="8">
        <v>16</v>
      </c>
      <c r="BS1230" s="8">
        <v>5</v>
      </c>
      <c r="BT1230" s="8">
        <v>5</v>
      </c>
      <c r="BU1230" s="8">
        <v>0</v>
      </c>
      <c r="BV1230" s="8">
        <v>0</v>
      </c>
      <c r="BW1230" s="8">
        <v>0</v>
      </c>
      <c r="BX1230" s="8">
        <v>0</v>
      </c>
      <c r="BY1230" s="8">
        <v>0</v>
      </c>
      <c r="BZ1230" s="8">
        <v>0</v>
      </c>
      <c r="CA1230" s="8">
        <v>0</v>
      </c>
      <c r="CB1230" s="8">
        <v>0</v>
      </c>
      <c r="CC1230" s="8">
        <v>0</v>
      </c>
      <c r="CD1230" s="8">
        <v>0</v>
      </c>
      <c r="CE1230" s="8">
        <v>0</v>
      </c>
      <c r="CF1230" s="8">
        <v>0</v>
      </c>
      <c r="CG1230" s="145">
        <v>0</v>
      </c>
      <c r="CH1230" s="81">
        <v>10</v>
      </c>
      <c r="CI1230" s="28">
        <v>0.25</v>
      </c>
      <c r="CJ1230" s="81">
        <v>5</v>
      </c>
      <c r="CK1230" s="28">
        <v>0.125</v>
      </c>
      <c r="CL1230" s="81">
        <v>0</v>
      </c>
      <c r="CM1230" s="28">
        <v>0</v>
      </c>
      <c r="CN1230" s="24">
        <v>25.71875</v>
      </c>
      <c r="CO1230" s="24">
        <v>33.522000000000006</v>
      </c>
      <c r="CP1230" s="24">
        <v>37.196999999999996</v>
      </c>
      <c r="CQ1230" s="9"/>
    </row>
    <row r="1231" spans="1:95" x14ac:dyDescent="0.35">
      <c r="A1231" s="172">
        <v>6</v>
      </c>
      <c r="B1231" s="229">
        <v>0.5</v>
      </c>
      <c r="C1231" s="78">
        <v>17</v>
      </c>
      <c r="D1231" s="193">
        <v>0</v>
      </c>
      <c r="E1231" s="101">
        <v>0</v>
      </c>
      <c r="F1231" s="101">
        <v>3</v>
      </c>
      <c r="G1231" s="101">
        <v>4</v>
      </c>
      <c r="H1231" s="101">
        <v>6</v>
      </c>
      <c r="I1231" s="101">
        <v>2</v>
      </c>
      <c r="J1231" s="101">
        <v>2</v>
      </c>
      <c r="K1231" s="101">
        <v>0</v>
      </c>
      <c r="L1231" s="101">
        <v>0</v>
      </c>
      <c r="M1231" s="101">
        <v>0</v>
      </c>
      <c r="N1231" s="101">
        <v>0</v>
      </c>
      <c r="O1231" s="101">
        <v>0</v>
      </c>
      <c r="P1231" s="101">
        <v>0</v>
      </c>
      <c r="Q1231" s="101">
        <v>0</v>
      </c>
      <c r="R1231" s="101">
        <v>0</v>
      </c>
      <c r="S1231" s="101">
        <v>0</v>
      </c>
      <c r="T1231" s="101">
        <v>0</v>
      </c>
      <c r="U1231" s="101">
        <v>0</v>
      </c>
      <c r="V1231" s="101">
        <v>0</v>
      </c>
      <c r="W1231" s="239">
        <v>0</v>
      </c>
      <c r="X1231" s="81">
        <v>4</v>
      </c>
      <c r="Y1231" s="28">
        <v>0.23529411764705882</v>
      </c>
      <c r="Z1231" s="81">
        <v>2</v>
      </c>
      <c r="AA1231" s="28">
        <v>0.11764705882352941</v>
      </c>
      <c r="AB1231" s="81">
        <v>0</v>
      </c>
      <c r="AC1231" s="28">
        <v>0</v>
      </c>
      <c r="AD1231" s="24">
        <v>26.572941176470593</v>
      </c>
      <c r="AE1231" s="24">
        <v>34.670999999999992</v>
      </c>
      <c r="AF1231" s="24" t="s">
        <v>105</v>
      </c>
      <c r="AG1231" s="9"/>
      <c r="AH1231" s="78">
        <v>16</v>
      </c>
      <c r="AI1231" s="193">
        <v>0</v>
      </c>
      <c r="AJ1231" s="101">
        <v>2</v>
      </c>
      <c r="AK1231" s="101">
        <v>0</v>
      </c>
      <c r="AL1231" s="101">
        <v>3</v>
      </c>
      <c r="AM1231" s="101">
        <v>6</v>
      </c>
      <c r="AN1231" s="101">
        <v>4</v>
      </c>
      <c r="AO1231" s="101">
        <v>1</v>
      </c>
      <c r="AP1231" s="101">
        <v>0</v>
      </c>
      <c r="AQ1231" s="101">
        <v>0</v>
      </c>
      <c r="AR1231" s="101">
        <v>0</v>
      </c>
      <c r="AS1231" s="101">
        <v>0</v>
      </c>
      <c r="AT1231" s="101">
        <v>0</v>
      </c>
      <c r="AU1231" s="101">
        <v>0</v>
      </c>
      <c r="AV1231" s="101">
        <v>0</v>
      </c>
      <c r="AW1231" s="101">
        <v>0</v>
      </c>
      <c r="AX1231" s="101">
        <v>0</v>
      </c>
      <c r="AY1231" s="101">
        <v>0</v>
      </c>
      <c r="AZ1231" s="101">
        <v>0</v>
      </c>
      <c r="BA1231" s="101">
        <v>0</v>
      </c>
      <c r="BB1231" s="239">
        <v>0</v>
      </c>
      <c r="BC1231" s="81">
        <v>5</v>
      </c>
      <c r="BD1231" s="28">
        <v>0.3125</v>
      </c>
      <c r="BE1231" s="81">
        <v>1</v>
      </c>
      <c r="BF1231" s="28">
        <v>6.25E-2</v>
      </c>
      <c r="BG1231" s="81">
        <v>0</v>
      </c>
      <c r="BH1231" s="28">
        <v>0</v>
      </c>
      <c r="BI1231" s="24">
        <v>26.863125</v>
      </c>
      <c r="BJ1231" s="24">
        <v>34.116</v>
      </c>
      <c r="BK1231" s="24" t="s">
        <v>105</v>
      </c>
      <c r="BL1231" s="9"/>
      <c r="BM1231" s="78">
        <v>33</v>
      </c>
      <c r="BN1231" s="182">
        <v>0</v>
      </c>
      <c r="BO1231" s="8">
        <v>2</v>
      </c>
      <c r="BP1231" s="8">
        <v>3</v>
      </c>
      <c r="BQ1231" s="8">
        <v>7</v>
      </c>
      <c r="BR1231" s="8">
        <v>12</v>
      </c>
      <c r="BS1231" s="8">
        <v>6</v>
      </c>
      <c r="BT1231" s="8">
        <v>3</v>
      </c>
      <c r="BU1231" s="8">
        <v>0</v>
      </c>
      <c r="BV1231" s="8">
        <v>0</v>
      </c>
      <c r="BW1231" s="8">
        <v>0</v>
      </c>
      <c r="BX1231" s="8">
        <v>0</v>
      </c>
      <c r="BY1231" s="8">
        <v>0</v>
      </c>
      <c r="BZ1231" s="8">
        <v>0</v>
      </c>
      <c r="CA1231" s="8">
        <v>0</v>
      </c>
      <c r="CB1231" s="8">
        <v>0</v>
      </c>
      <c r="CC1231" s="8">
        <v>0</v>
      </c>
      <c r="CD1231" s="8">
        <v>0</v>
      </c>
      <c r="CE1231" s="8">
        <v>0</v>
      </c>
      <c r="CF1231" s="8">
        <v>0</v>
      </c>
      <c r="CG1231" s="145">
        <v>0</v>
      </c>
      <c r="CH1231" s="81">
        <v>9</v>
      </c>
      <c r="CI1231" s="28">
        <v>0.27272727272727271</v>
      </c>
      <c r="CJ1231" s="81">
        <v>3</v>
      </c>
      <c r="CK1231" s="28">
        <v>9.0909090909090912E-2</v>
      </c>
      <c r="CL1231" s="81">
        <v>0</v>
      </c>
      <c r="CM1231" s="28">
        <v>0</v>
      </c>
      <c r="CN1231" s="24">
        <v>26.713636363636365</v>
      </c>
      <c r="CO1231" s="24">
        <v>33.741</v>
      </c>
      <c r="CP1231" s="24">
        <v>38.298999999999999</v>
      </c>
      <c r="CQ1231" s="9"/>
    </row>
    <row r="1232" spans="1:95" x14ac:dyDescent="0.35">
      <c r="A1232" s="172">
        <v>6</v>
      </c>
      <c r="B1232" s="229">
        <v>0.54166700000000001</v>
      </c>
      <c r="C1232" s="78">
        <v>17</v>
      </c>
      <c r="D1232" s="193">
        <v>0</v>
      </c>
      <c r="E1232" s="101">
        <v>1</v>
      </c>
      <c r="F1232" s="101">
        <v>3</v>
      </c>
      <c r="G1232" s="101">
        <v>3</v>
      </c>
      <c r="H1232" s="101">
        <v>1</v>
      </c>
      <c r="I1232" s="101">
        <v>4</v>
      </c>
      <c r="J1232" s="101">
        <v>4</v>
      </c>
      <c r="K1232" s="101">
        <v>1</v>
      </c>
      <c r="L1232" s="101">
        <v>0</v>
      </c>
      <c r="M1232" s="101">
        <v>0</v>
      </c>
      <c r="N1232" s="101">
        <v>0</v>
      </c>
      <c r="O1232" s="101">
        <v>0</v>
      </c>
      <c r="P1232" s="101">
        <v>0</v>
      </c>
      <c r="Q1232" s="101">
        <v>0</v>
      </c>
      <c r="R1232" s="101">
        <v>0</v>
      </c>
      <c r="S1232" s="101">
        <v>0</v>
      </c>
      <c r="T1232" s="101">
        <v>0</v>
      </c>
      <c r="U1232" s="101">
        <v>0</v>
      </c>
      <c r="V1232" s="101">
        <v>0</v>
      </c>
      <c r="W1232" s="239">
        <v>0</v>
      </c>
      <c r="X1232" s="81">
        <v>9</v>
      </c>
      <c r="Y1232" s="28">
        <v>0.52941176470588236</v>
      </c>
      <c r="Z1232" s="81">
        <v>5</v>
      </c>
      <c r="AA1232" s="28">
        <v>0.29411764705882354</v>
      </c>
      <c r="AB1232" s="81">
        <v>0</v>
      </c>
      <c r="AC1232" s="28">
        <v>0</v>
      </c>
      <c r="AD1232" s="24">
        <v>28.14764705882353</v>
      </c>
      <c r="AE1232" s="24">
        <v>36.794000000000004</v>
      </c>
      <c r="AF1232" s="24" t="s">
        <v>105</v>
      </c>
      <c r="AG1232" s="9"/>
      <c r="AH1232" s="78">
        <v>21</v>
      </c>
      <c r="AI1232" s="193">
        <v>0</v>
      </c>
      <c r="AJ1232" s="101">
        <v>1</v>
      </c>
      <c r="AK1232" s="101">
        <v>0</v>
      </c>
      <c r="AL1232" s="101">
        <v>9</v>
      </c>
      <c r="AM1232" s="101">
        <v>5</v>
      </c>
      <c r="AN1232" s="101">
        <v>4</v>
      </c>
      <c r="AO1232" s="101">
        <v>2</v>
      </c>
      <c r="AP1232" s="101">
        <v>0</v>
      </c>
      <c r="AQ1232" s="101">
        <v>0</v>
      </c>
      <c r="AR1232" s="101">
        <v>0</v>
      </c>
      <c r="AS1232" s="101">
        <v>0</v>
      </c>
      <c r="AT1232" s="101">
        <v>0</v>
      </c>
      <c r="AU1232" s="101">
        <v>0</v>
      </c>
      <c r="AV1232" s="101">
        <v>0</v>
      </c>
      <c r="AW1232" s="101">
        <v>0</v>
      </c>
      <c r="AX1232" s="101">
        <v>0</v>
      </c>
      <c r="AY1232" s="101">
        <v>0</v>
      </c>
      <c r="AZ1232" s="101">
        <v>0</v>
      </c>
      <c r="BA1232" s="101">
        <v>0</v>
      </c>
      <c r="BB1232" s="239">
        <v>0</v>
      </c>
      <c r="BC1232" s="81">
        <v>6</v>
      </c>
      <c r="BD1232" s="28">
        <v>0.2857142857142857</v>
      </c>
      <c r="BE1232" s="81">
        <v>2</v>
      </c>
      <c r="BF1232" s="28">
        <v>9.5238095238095233E-2</v>
      </c>
      <c r="BG1232" s="81">
        <v>0</v>
      </c>
      <c r="BH1232" s="28">
        <v>0</v>
      </c>
      <c r="BI1232" s="24">
        <v>26.826666666666668</v>
      </c>
      <c r="BJ1232" s="24">
        <v>33.298999999999999</v>
      </c>
      <c r="BK1232" s="24">
        <v>37.898000000000003</v>
      </c>
      <c r="BL1232" s="9"/>
      <c r="BM1232" s="78">
        <v>38</v>
      </c>
      <c r="BN1232" s="182">
        <v>0</v>
      </c>
      <c r="BO1232" s="8">
        <v>2</v>
      </c>
      <c r="BP1232" s="8">
        <v>3</v>
      </c>
      <c r="BQ1232" s="8">
        <v>12</v>
      </c>
      <c r="BR1232" s="8">
        <v>6</v>
      </c>
      <c r="BS1232" s="8">
        <v>8</v>
      </c>
      <c r="BT1232" s="8">
        <v>6</v>
      </c>
      <c r="BU1232" s="8">
        <v>1</v>
      </c>
      <c r="BV1232" s="8">
        <v>0</v>
      </c>
      <c r="BW1232" s="8">
        <v>0</v>
      </c>
      <c r="BX1232" s="8">
        <v>0</v>
      </c>
      <c r="BY1232" s="8">
        <v>0</v>
      </c>
      <c r="BZ1232" s="8">
        <v>0</v>
      </c>
      <c r="CA1232" s="8">
        <v>0</v>
      </c>
      <c r="CB1232" s="8">
        <v>0</v>
      </c>
      <c r="CC1232" s="8">
        <v>0</v>
      </c>
      <c r="CD1232" s="8">
        <v>0</v>
      </c>
      <c r="CE1232" s="8">
        <v>0</v>
      </c>
      <c r="CF1232" s="8">
        <v>0</v>
      </c>
      <c r="CG1232" s="145">
        <v>0</v>
      </c>
      <c r="CH1232" s="81">
        <v>15</v>
      </c>
      <c r="CI1232" s="28">
        <v>0.39473684210526316</v>
      </c>
      <c r="CJ1232" s="81">
        <v>7</v>
      </c>
      <c r="CK1232" s="28">
        <v>0.18421052631578946</v>
      </c>
      <c r="CL1232" s="81">
        <v>0</v>
      </c>
      <c r="CM1232" s="28">
        <v>0</v>
      </c>
      <c r="CN1232" s="24">
        <v>27.417631578947365</v>
      </c>
      <c r="CO1232" s="24">
        <v>35.697499999999998</v>
      </c>
      <c r="CP1232" s="24">
        <v>38.095999999999997</v>
      </c>
      <c r="CQ1232" s="9"/>
    </row>
    <row r="1233" spans="1:95" x14ac:dyDescent="0.35">
      <c r="A1233" s="172">
        <v>6</v>
      </c>
      <c r="B1233" s="229">
        <v>0.58333299999999999</v>
      </c>
      <c r="C1233" s="78">
        <v>22</v>
      </c>
      <c r="D1233" s="193">
        <v>0</v>
      </c>
      <c r="E1233" s="101">
        <v>0</v>
      </c>
      <c r="F1233" s="101">
        <v>8</v>
      </c>
      <c r="G1233" s="101">
        <v>1</v>
      </c>
      <c r="H1233" s="101">
        <v>4</v>
      </c>
      <c r="I1233" s="101">
        <v>7</v>
      </c>
      <c r="J1233" s="101">
        <v>2</v>
      </c>
      <c r="K1233" s="101">
        <v>0</v>
      </c>
      <c r="L1233" s="101">
        <v>0</v>
      </c>
      <c r="M1233" s="101">
        <v>0</v>
      </c>
      <c r="N1233" s="101">
        <v>0</v>
      </c>
      <c r="O1233" s="101">
        <v>0</v>
      </c>
      <c r="P1233" s="101">
        <v>0</v>
      </c>
      <c r="Q1233" s="101">
        <v>0</v>
      </c>
      <c r="R1233" s="101">
        <v>0</v>
      </c>
      <c r="S1233" s="101">
        <v>0</v>
      </c>
      <c r="T1233" s="101">
        <v>0</v>
      </c>
      <c r="U1233" s="101">
        <v>0</v>
      </c>
      <c r="V1233" s="101">
        <v>0</v>
      </c>
      <c r="W1233" s="239">
        <v>0</v>
      </c>
      <c r="X1233" s="81">
        <v>9</v>
      </c>
      <c r="Y1233" s="28">
        <v>0.40909090909090912</v>
      </c>
      <c r="Z1233" s="81">
        <v>2</v>
      </c>
      <c r="AA1233" s="28">
        <v>9.0909090909090912E-2</v>
      </c>
      <c r="AB1233" s="81">
        <v>0</v>
      </c>
      <c r="AC1233" s="28">
        <v>0</v>
      </c>
      <c r="AD1233" s="24">
        <v>26.013181818181817</v>
      </c>
      <c r="AE1233" s="24">
        <v>33.305500000000002</v>
      </c>
      <c r="AF1233" s="24">
        <v>38.221999999999994</v>
      </c>
      <c r="AG1233" s="9"/>
      <c r="AH1233" s="78">
        <v>19</v>
      </c>
      <c r="AI1233" s="193">
        <v>2</v>
      </c>
      <c r="AJ1233" s="101">
        <v>2</v>
      </c>
      <c r="AK1233" s="101">
        <v>2</v>
      </c>
      <c r="AL1233" s="101">
        <v>4</v>
      </c>
      <c r="AM1233" s="101">
        <v>6</v>
      </c>
      <c r="AN1233" s="101">
        <v>2</v>
      </c>
      <c r="AO1233" s="101">
        <v>1</v>
      </c>
      <c r="AP1233" s="101">
        <v>0</v>
      </c>
      <c r="AQ1233" s="101">
        <v>0</v>
      </c>
      <c r="AR1233" s="101">
        <v>0</v>
      </c>
      <c r="AS1233" s="101">
        <v>0</v>
      </c>
      <c r="AT1233" s="101">
        <v>0</v>
      </c>
      <c r="AU1233" s="101">
        <v>0</v>
      </c>
      <c r="AV1233" s="101">
        <v>0</v>
      </c>
      <c r="AW1233" s="101">
        <v>0</v>
      </c>
      <c r="AX1233" s="101">
        <v>0</v>
      </c>
      <c r="AY1233" s="101">
        <v>0</v>
      </c>
      <c r="AZ1233" s="101">
        <v>0</v>
      </c>
      <c r="BA1233" s="101">
        <v>0</v>
      </c>
      <c r="BB1233" s="239">
        <v>0</v>
      </c>
      <c r="BC1233" s="81">
        <v>3</v>
      </c>
      <c r="BD1233" s="28">
        <v>0.15789473684210525</v>
      </c>
      <c r="BE1233" s="81">
        <v>1</v>
      </c>
      <c r="BF1233" s="28">
        <v>5.2631578947368418E-2</v>
      </c>
      <c r="BG1233" s="81">
        <v>0</v>
      </c>
      <c r="BH1233" s="28">
        <v>0</v>
      </c>
      <c r="BI1233" s="24">
        <v>23.011052631578949</v>
      </c>
      <c r="BJ1233" s="24">
        <v>32.869999999999997</v>
      </c>
      <c r="BK1233" s="24">
        <v>37.46</v>
      </c>
      <c r="BL1233" s="9"/>
      <c r="BM1233" s="78">
        <v>41</v>
      </c>
      <c r="BN1233" s="182">
        <v>2</v>
      </c>
      <c r="BO1233" s="8">
        <v>2</v>
      </c>
      <c r="BP1233" s="8">
        <v>10</v>
      </c>
      <c r="BQ1233" s="8">
        <v>5</v>
      </c>
      <c r="BR1233" s="8">
        <v>10</v>
      </c>
      <c r="BS1233" s="8">
        <v>9</v>
      </c>
      <c r="BT1233" s="8">
        <v>3</v>
      </c>
      <c r="BU1233" s="8">
        <v>0</v>
      </c>
      <c r="BV1233" s="8">
        <v>0</v>
      </c>
      <c r="BW1233" s="8">
        <v>0</v>
      </c>
      <c r="BX1233" s="8">
        <v>0</v>
      </c>
      <c r="BY1233" s="8">
        <v>0</v>
      </c>
      <c r="BZ1233" s="8">
        <v>0</v>
      </c>
      <c r="CA1233" s="8">
        <v>0</v>
      </c>
      <c r="CB1233" s="8">
        <v>0</v>
      </c>
      <c r="CC1233" s="8">
        <v>0</v>
      </c>
      <c r="CD1233" s="8">
        <v>0</v>
      </c>
      <c r="CE1233" s="8">
        <v>0</v>
      </c>
      <c r="CF1233" s="8">
        <v>0</v>
      </c>
      <c r="CG1233" s="145">
        <v>0</v>
      </c>
      <c r="CH1233" s="81">
        <v>12</v>
      </c>
      <c r="CI1233" s="28">
        <v>0.29268292682926828</v>
      </c>
      <c r="CJ1233" s="81">
        <v>3</v>
      </c>
      <c r="CK1233" s="28">
        <v>7.3170731707317069E-2</v>
      </c>
      <c r="CL1233" s="81">
        <v>0</v>
      </c>
      <c r="CM1233" s="28">
        <v>0</v>
      </c>
      <c r="CN1233" s="24">
        <v>24.621951219512201</v>
      </c>
      <c r="CO1233" s="24">
        <v>32.897999999999996</v>
      </c>
      <c r="CP1233" s="24">
        <v>37.271000000000001</v>
      </c>
      <c r="CQ1233" s="9"/>
    </row>
    <row r="1234" spans="1:95" x14ac:dyDescent="0.35">
      <c r="A1234" s="172">
        <v>6</v>
      </c>
      <c r="B1234" s="229">
        <v>0.625</v>
      </c>
      <c r="C1234" s="78">
        <v>14</v>
      </c>
      <c r="D1234" s="193">
        <v>0</v>
      </c>
      <c r="E1234" s="101">
        <v>0</v>
      </c>
      <c r="F1234" s="101">
        <v>1</v>
      </c>
      <c r="G1234" s="101">
        <v>3</v>
      </c>
      <c r="H1234" s="101">
        <v>7</v>
      </c>
      <c r="I1234" s="101">
        <v>1</v>
      </c>
      <c r="J1234" s="101">
        <v>1</v>
      </c>
      <c r="K1234" s="101">
        <v>1</v>
      </c>
      <c r="L1234" s="101">
        <v>0</v>
      </c>
      <c r="M1234" s="101">
        <v>0</v>
      </c>
      <c r="N1234" s="101">
        <v>0</v>
      </c>
      <c r="O1234" s="101">
        <v>0</v>
      </c>
      <c r="P1234" s="101">
        <v>0</v>
      </c>
      <c r="Q1234" s="101">
        <v>0</v>
      </c>
      <c r="R1234" s="101">
        <v>0</v>
      </c>
      <c r="S1234" s="101">
        <v>0</v>
      </c>
      <c r="T1234" s="101">
        <v>0</v>
      </c>
      <c r="U1234" s="101">
        <v>0</v>
      </c>
      <c r="V1234" s="101">
        <v>0</v>
      </c>
      <c r="W1234" s="239">
        <v>0</v>
      </c>
      <c r="X1234" s="81">
        <v>3</v>
      </c>
      <c r="Y1234" s="28">
        <v>0.21428571428571427</v>
      </c>
      <c r="Z1234" s="81">
        <v>2</v>
      </c>
      <c r="AA1234" s="28">
        <v>0.14285714285714285</v>
      </c>
      <c r="AB1234" s="81">
        <v>0</v>
      </c>
      <c r="AC1234" s="28">
        <v>0</v>
      </c>
      <c r="AD1234" s="24">
        <v>28.075000000000006</v>
      </c>
      <c r="AE1234" s="24">
        <v>34.137500000000003</v>
      </c>
      <c r="AF1234" s="24" t="s">
        <v>105</v>
      </c>
      <c r="AG1234" s="9"/>
      <c r="AH1234" s="78">
        <v>17</v>
      </c>
      <c r="AI1234" s="193">
        <v>3</v>
      </c>
      <c r="AJ1234" s="101">
        <v>5</v>
      </c>
      <c r="AK1234" s="101">
        <v>1</v>
      </c>
      <c r="AL1234" s="101">
        <v>1</v>
      </c>
      <c r="AM1234" s="101">
        <v>5</v>
      </c>
      <c r="AN1234" s="101">
        <v>2</v>
      </c>
      <c r="AO1234" s="101">
        <v>0</v>
      </c>
      <c r="AP1234" s="101">
        <v>0</v>
      </c>
      <c r="AQ1234" s="101">
        <v>0</v>
      </c>
      <c r="AR1234" s="101">
        <v>0</v>
      </c>
      <c r="AS1234" s="101">
        <v>0</v>
      </c>
      <c r="AT1234" s="101">
        <v>0</v>
      </c>
      <c r="AU1234" s="101">
        <v>0</v>
      </c>
      <c r="AV1234" s="101">
        <v>0</v>
      </c>
      <c r="AW1234" s="101">
        <v>0</v>
      </c>
      <c r="AX1234" s="101">
        <v>0</v>
      </c>
      <c r="AY1234" s="101">
        <v>0</v>
      </c>
      <c r="AZ1234" s="101">
        <v>0</v>
      </c>
      <c r="BA1234" s="101">
        <v>0</v>
      </c>
      <c r="BB1234" s="239">
        <v>0</v>
      </c>
      <c r="BC1234" s="81">
        <v>2</v>
      </c>
      <c r="BD1234" s="28">
        <v>0.11764705882352941</v>
      </c>
      <c r="BE1234" s="81">
        <v>0</v>
      </c>
      <c r="BF1234" s="28">
        <v>0</v>
      </c>
      <c r="BG1234" s="81">
        <v>0</v>
      </c>
      <c r="BH1234" s="28">
        <v>0</v>
      </c>
      <c r="BI1234" s="24">
        <v>18.853529411764701</v>
      </c>
      <c r="BJ1234" s="24">
        <v>28.917999999999996</v>
      </c>
      <c r="BK1234" s="24" t="s">
        <v>105</v>
      </c>
      <c r="BL1234" s="9"/>
      <c r="BM1234" s="78">
        <v>31</v>
      </c>
      <c r="BN1234" s="182">
        <v>3</v>
      </c>
      <c r="BO1234" s="8">
        <v>5</v>
      </c>
      <c r="BP1234" s="8">
        <v>2</v>
      </c>
      <c r="BQ1234" s="8">
        <v>4</v>
      </c>
      <c r="BR1234" s="8">
        <v>12</v>
      </c>
      <c r="BS1234" s="8">
        <v>3</v>
      </c>
      <c r="BT1234" s="8">
        <v>1</v>
      </c>
      <c r="BU1234" s="8">
        <v>1</v>
      </c>
      <c r="BV1234" s="8">
        <v>0</v>
      </c>
      <c r="BW1234" s="8">
        <v>0</v>
      </c>
      <c r="BX1234" s="8">
        <v>0</v>
      </c>
      <c r="BY1234" s="8">
        <v>0</v>
      </c>
      <c r="BZ1234" s="8">
        <v>0</v>
      </c>
      <c r="CA1234" s="8">
        <v>0</v>
      </c>
      <c r="CB1234" s="8">
        <v>0</v>
      </c>
      <c r="CC1234" s="8">
        <v>0</v>
      </c>
      <c r="CD1234" s="8">
        <v>0</v>
      </c>
      <c r="CE1234" s="8">
        <v>0</v>
      </c>
      <c r="CF1234" s="8">
        <v>0</v>
      </c>
      <c r="CG1234" s="145">
        <v>0</v>
      </c>
      <c r="CH1234" s="81">
        <v>5</v>
      </c>
      <c r="CI1234" s="28">
        <v>0.16129032258064516</v>
      </c>
      <c r="CJ1234" s="81">
        <v>2</v>
      </c>
      <c r="CK1234" s="28">
        <v>6.4516129032258063E-2</v>
      </c>
      <c r="CL1234" s="81">
        <v>0</v>
      </c>
      <c r="CM1234" s="28">
        <v>0</v>
      </c>
      <c r="CN1234" s="24">
        <v>23.018064516129034</v>
      </c>
      <c r="CO1234" s="24">
        <v>30.945999999999998</v>
      </c>
      <c r="CP1234" s="24">
        <v>39.103999999999985</v>
      </c>
      <c r="CQ1234" s="9"/>
    </row>
    <row r="1235" spans="1:95" x14ac:dyDescent="0.35">
      <c r="A1235" s="172">
        <v>6</v>
      </c>
      <c r="B1235" s="229">
        <v>0.66666700000000001</v>
      </c>
      <c r="C1235" s="78">
        <v>14</v>
      </c>
      <c r="D1235" s="193">
        <v>0</v>
      </c>
      <c r="E1235" s="101">
        <v>2</v>
      </c>
      <c r="F1235" s="101">
        <v>2</v>
      </c>
      <c r="G1235" s="101">
        <v>3</v>
      </c>
      <c r="H1235" s="101">
        <v>5</v>
      </c>
      <c r="I1235" s="101">
        <v>1</v>
      </c>
      <c r="J1235" s="101">
        <v>1</v>
      </c>
      <c r="K1235" s="101">
        <v>0</v>
      </c>
      <c r="L1235" s="101">
        <v>0</v>
      </c>
      <c r="M1235" s="101">
        <v>0</v>
      </c>
      <c r="N1235" s="101">
        <v>0</v>
      </c>
      <c r="O1235" s="101">
        <v>0</v>
      </c>
      <c r="P1235" s="101">
        <v>0</v>
      </c>
      <c r="Q1235" s="101">
        <v>0</v>
      </c>
      <c r="R1235" s="101">
        <v>0</v>
      </c>
      <c r="S1235" s="101">
        <v>0</v>
      </c>
      <c r="T1235" s="101">
        <v>0</v>
      </c>
      <c r="U1235" s="101">
        <v>0</v>
      </c>
      <c r="V1235" s="101">
        <v>0</v>
      </c>
      <c r="W1235" s="239">
        <v>0</v>
      </c>
      <c r="X1235" s="81">
        <v>2</v>
      </c>
      <c r="Y1235" s="28">
        <v>0.14285714285714285</v>
      </c>
      <c r="Z1235" s="81">
        <v>1</v>
      </c>
      <c r="AA1235" s="28">
        <v>7.1428571428571425E-2</v>
      </c>
      <c r="AB1235" s="81">
        <v>0</v>
      </c>
      <c r="AC1235" s="28">
        <v>0</v>
      </c>
      <c r="AD1235" s="24">
        <v>23.817857142857143</v>
      </c>
      <c r="AE1235" s="24">
        <v>31.29</v>
      </c>
      <c r="AF1235" s="24" t="s">
        <v>105</v>
      </c>
      <c r="AG1235" s="9"/>
      <c r="AH1235" s="78">
        <v>14</v>
      </c>
      <c r="AI1235" s="193">
        <v>0</v>
      </c>
      <c r="AJ1235" s="101">
        <v>3</v>
      </c>
      <c r="AK1235" s="101">
        <v>0</v>
      </c>
      <c r="AL1235" s="101">
        <v>3</v>
      </c>
      <c r="AM1235" s="101">
        <v>5</v>
      </c>
      <c r="AN1235" s="101">
        <v>3</v>
      </c>
      <c r="AO1235" s="101">
        <v>0</v>
      </c>
      <c r="AP1235" s="101">
        <v>0</v>
      </c>
      <c r="AQ1235" s="101">
        <v>0</v>
      </c>
      <c r="AR1235" s="101">
        <v>0</v>
      </c>
      <c r="AS1235" s="101">
        <v>0</v>
      </c>
      <c r="AT1235" s="101">
        <v>0</v>
      </c>
      <c r="AU1235" s="101">
        <v>0</v>
      </c>
      <c r="AV1235" s="101">
        <v>0</v>
      </c>
      <c r="AW1235" s="101">
        <v>0</v>
      </c>
      <c r="AX1235" s="101">
        <v>0</v>
      </c>
      <c r="AY1235" s="101">
        <v>0</v>
      </c>
      <c r="AZ1235" s="101">
        <v>0</v>
      </c>
      <c r="BA1235" s="101">
        <v>0</v>
      </c>
      <c r="BB1235" s="239">
        <v>0</v>
      </c>
      <c r="BC1235" s="81">
        <v>3</v>
      </c>
      <c r="BD1235" s="28">
        <v>0.21428571428571427</v>
      </c>
      <c r="BE1235" s="81">
        <v>0</v>
      </c>
      <c r="BF1235" s="28">
        <v>0</v>
      </c>
      <c r="BG1235" s="81">
        <v>0</v>
      </c>
      <c r="BH1235" s="28">
        <v>0</v>
      </c>
      <c r="BI1235" s="24">
        <v>24.09357142857143</v>
      </c>
      <c r="BJ1235" s="24">
        <v>30.787499999999998</v>
      </c>
      <c r="BK1235" s="24" t="s">
        <v>105</v>
      </c>
      <c r="BL1235" s="9"/>
      <c r="BM1235" s="78">
        <v>28</v>
      </c>
      <c r="BN1235" s="182">
        <v>0</v>
      </c>
      <c r="BO1235" s="8">
        <v>5</v>
      </c>
      <c r="BP1235" s="8">
        <v>2</v>
      </c>
      <c r="BQ1235" s="8">
        <v>6</v>
      </c>
      <c r="BR1235" s="8">
        <v>10</v>
      </c>
      <c r="BS1235" s="8">
        <v>4</v>
      </c>
      <c r="BT1235" s="8">
        <v>1</v>
      </c>
      <c r="BU1235" s="8">
        <v>0</v>
      </c>
      <c r="BV1235" s="8">
        <v>0</v>
      </c>
      <c r="BW1235" s="8">
        <v>0</v>
      </c>
      <c r="BX1235" s="8">
        <v>0</v>
      </c>
      <c r="BY1235" s="8">
        <v>0</v>
      </c>
      <c r="BZ1235" s="8">
        <v>0</v>
      </c>
      <c r="CA1235" s="8">
        <v>0</v>
      </c>
      <c r="CB1235" s="8">
        <v>0</v>
      </c>
      <c r="CC1235" s="8">
        <v>0</v>
      </c>
      <c r="CD1235" s="8">
        <v>0</v>
      </c>
      <c r="CE1235" s="8">
        <v>0</v>
      </c>
      <c r="CF1235" s="8">
        <v>0</v>
      </c>
      <c r="CG1235" s="145">
        <v>0</v>
      </c>
      <c r="CH1235" s="81">
        <v>5</v>
      </c>
      <c r="CI1235" s="28">
        <v>0.17857142857142858</v>
      </c>
      <c r="CJ1235" s="81">
        <v>1</v>
      </c>
      <c r="CK1235" s="28">
        <v>3.5714285714285712E-2</v>
      </c>
      <c r="CL1235" s="81">
        <v>0</v>
      </c>
      <c r="CM1235" s="28">
        <v>0</v>
      </c>
      <c r="CN1235" s="24">
        <v>23.955714285714286</v>
      </c>
      <c r="CO1235" s="24">
        <v>30.778499999999998</v>
      </c>
      <c r="CP1235" s="24">
        <v>34.29099999999999</v>
      </c>
      <c r="CQ1235" s="9"/>
    </row>
    <row r="1236" spans="1:95" x14ac:dyDescent="0.35">
      <c r="A1236" s="172">
        <v>6</v>
      </c>
      <c r="B1236" s="229">
        <v>0.70833299999999999</v>
      </c>
      <c r="C1236" s="78">
        <v>8</v>
      </c>
      <c r="D1236" s="193">
        <v>0</v>
      </c>
      <c r="E1236" s="101">
        <v>2</v>
      </c>
      <c r="F1236" s="101">
        <v>2</v>
      </c>
      <c r="G1236" s="101">
        <v>0</v>
      </c>
      <c r="H1236" s="101">
        <v>2</v>
      </c>
      <c r="I1236" s="101">
        <v>1</v>
      </c>
      <c r="J1236" s="101">
        <v>1</v>
      </c>
      <c r="K1236" s="101">
        <v>0</v>
      </c>
      <c r="L1236" s="101">
        <v>0</v>
      </c>
      <c r="M1236" s="101">
        <v>0</v>
      </c>
      <c r="N1236" s="101">
        <v>0</v>
      </c>
      <c r="O1236" s="101">
        <v>0</v>
      </c>
      <c r="P1236" s="101">
        <v>0</v>
      </c>
      <c r="Q1236" s="101">
        <v>0</v>
      </c>
      <c r="R1236" s="101">
        <v>0</v>
      </c>
      <c r="S1236" s="101">
        <v>0</v>
      </c>
      <c r="T1236" s="101">
        <v>0</v>
      </c>
      <c r="U1236" s="101">
        <v>0</v>
      </c>
      <c r="V1236" s="101">
        <v>0</v>
      </c>
      <c r="W1236" s="239">
        <v>0</v>
      </c>
      <c r="X1236" s="81">
        <v>2</v>
      </c>
      <c r="Y1236" s="28">
        <v>0.25</v>
      </c>
      <c r="Z1236" s="81">
        <v>1</v>
      </c>
      <c r="AA1236" s="28">
        <v>0.125</v>
      </c>
      <c r="AB1236" s="81">
        <v>0</v>
      </c>
      <c r="AC1236" s="28">
        <v>0</v>
      </c>
      <c r="AD1236" s="24">
        <v>23.411250000000003</v>
      </c>
      <c r="AE1236" s="24">
        <v>34.149500000000003</v>
      </c>
      <c r="AF1236" s="24" t="s">
        <v>105</v>
      </c>
      <c r="AG1236" s="9"/>
      <c r="AH1236" s="78">
        <v>10</v>
      </c>
      <c r="AI1236" s="193">
        <v>0</v>
      </c>
      <c r="AJ1236" s="101">
        <v>3</v>
      </c>
      <c r="AK1236" s="101">
        <v>0</v>
      </c>
      <c r="AL1236" s="101">
        <v>2</v>
      </c>
      <c r="AM1236" s="101">
        <v>3</v>
      </c>
      <c r="AN1236" s="101">
        <v>1</v>
      </c>
      <c r="AO1236" s="101">
        <v>1</v>
      </c>
      <c r="AP1236" s="101">
        <v>0</v>
      </c>
      <c r="AQ1236" s="101">
        <v>0</v>
      </c>
      <c r="AR1236" s="101">
        <v>0</v>
      </c>
      <c r="AS1236" s="101">
        <v>0</v>
      </c>
      <c r="AT1236" s="101">
        <v>0</v>
      </c>
      <c r="AU1236" s="101">
        <v>0</v>
      </c>
      <c r="AV1236" s="101">
        <v>0</v>
      </c>
      <c r="AW1236" s="101">
        <v>0</v>
      </c>
      <c r="AX1236" s="101">
        <v>0</v>
      </c>
      <c r="AY1236" s="101">
        <v>0</v>
      </c>
      <c r="AZ1236" s="101">
        <v>0</v>
      </c>
      <c r="BA1236" s="101">
        <v>0</v>
      </c>
      <c r="BB1236" s="239">
        <v>0</v>
      </c>
      <c r="BC1236" s="81">
        <v>2</v>
      </c>
      <c r="BD1236" s="28">
        <v>0.2</v>
      </c>
      <c r="BE1236" s="81">
        <v>1</v>
      </c>
      <c r="BF1236" s="28">
        <v>0.1</v>
      </c>
      <c r="BG1236" s="81">
        <v>0</v>
      </c>
      <c r="BH1236" s="28">
        <v>0</v>
      </c>
      <c r="BI1236" s="24">
        <v>24.055</v>
      </c>
      <c r="BJ1236" s="24">
        <v>35.274000000000001</v>
      </c>
      <c r="BK1236" s="24" t="s">
        <v>105</v>
      </c>
      <c r="BL1236" s="9"/>
      <c r="BM1236" s="78">
        <v>18</v>
      </c>
      <c r="BN1236" s="182">
        <v>0</v>
      </c>
      <c r="BO1236" s="8">
        <v>5</v>
      </c>
      <c r="BP1236" s="8">
        <v>2</v>
      </c>
      <c r="BQ1236" s="8">
        <v>2</v>
      </c>
      <c r="BR1236" s="8">
        <v>5</v>
      </c>
      <c r="BS1236" s="8">
        <v>2</v>
      </c>
      <c r="BT1236" s="8">
        <v>2</v>
      </c>
      <c r="BU1236" s="8">
        <v>0</v>
      </c>
      <c r="BV1236" s="8">
        <v>0</v>
      </c>
      <c r="BW1236" s="8">
        <v>0</v>
      </c>
      <c r="BX1236" s="8">
        <v>0</v>
      </c>
      <c r="BY1236" s="8">
        <v>0</v>
      </c>
      <c r="BZ1236" s="8">
        <v>0</v>
      </c>
      <c r="CA1236" s="8">
        <v>0</v>
      </c>
      <c r="CB1236" s="8">
        <v>0</v>
      </c>
      <c r="CC1236" s="8">
        <v>0</v>
      </c>
      <c r="CD1236" s="8">
        <v>0</v>
      </c>
      <c r="CE1236" s="8">
        <v>0</v>
      </c>
      <c r="CF1236" s="8">
        <v>0</v>
      </c>
      <c r="CG1236" s="145">
        <v>0</v>
      </c>
      <c r="CH1236" s="81">
        <v>4</v>
      </c>
      <c r="CI1236" s="28">
        <v>0.22222222222222221</v>
      </c>
      <c r="CJ1236" s="81">
        <v>2</v>
      </c>
      <c r="CK1236" s="28">
        <v>0.1111111111111111</v>
      </c>
      <c r="CL1236" s="81">
        <v>0</v>
      </c>
      <c r="CM1236" s="28">
        <v>0</v>
      </c>
      <c r="CN1236" s="24">
        <v>23.768888888888885</v>
      </c>
      <c r="CO1236" s="24">
        <v>34.769500000000001</v>
      </c>
      <c r="CP1236" s="24" t="s">
        <v>105</v>
      </c>
      <c r="CQ1236" s="9"/>
    </row>
    <row r="1237" spans="1:95" x14ac:dyDescent="0.35">
      <c r="A1237" s="172">
        <v>6</v>
      </c>
      <c r="B1237" s="229">
        <v>0.75</v>
      </c>
      <c r="C1237" s="78">
        <v>41</v>
      </c>
      <c r="D1237" s="193">
        <v>2</v>
      </c>
      <c r="E1237" s="101">
        <v>18</v>
      </c>
      <c r="F1237" s="101">
        <v>9</v>
      </c>
      <c r="G1237" s="101">
        <v>3</v>
      </c>
      <c r="H1237" s="101">
        <v>5</v>
      </c>
      <c r="I1237" s="101">
        <v>3</v>
      </c>
      <c r="J1237" s="101">
        <v>1</v>
      </c>
      <c r="K1237" s="101">
        <v>0</v>
      </c>
      <c r="L1237" s="101">
        <v>0</v>
      </c>
      <c r="M1237" s="101">
        <v>0</v>
      </c>
      <c r="N1237" s="101">
        <v>0</v>
      </c>
      <c r="O1237" s="101">
        <v>0</v>
      </c>
      <c r="P1237" s="101">
        <v>0</v>
      </c>
      <c r="Q1237" s="101">
        <v>0</v>
      </c>
      <c r="R1237" s="101">
        <v>0</v>
      </c>
      <c r="S1237" s="101">
        <v>0</v>
      </c>
      <c r="T1237" s="101">
        <v>0</v>
      </c>
      <c r="U1237" s="101">
        <v>0</v>
      </c>
      <c r="V1237" s="101">
        <v>0</v>
      </c>
      <c r="W1237" s="239">
        <v>0</v>
      </c>
      <c r="X1237" s="81">
        <v>4</v>
      </c>
      <c r="Y1237" s="28">
        <v>9.7560975609756101E-2</v>
      </c>
      <c r="Z1237" s="81">
        <v>1</v>
      </c>
      <c r="AA1237" s="28">
        <v>2.4390243902439025E-2</v>
      </c>
      <c r="AB1237" s="81">
        <v>0</v>
      </c>
      <c r="AC1237" s="28">
        <v>0</v>
      </c>
      <c r="AD1237" s="24">
        <v>18.086097560975613</v>
      </c>
      <c r="AE1237" s="24">
        <v>29.451999999999998</v>
      </c>
      <c r="AF1237" s="24">
        <v>34.327999999999996</v>
      </c>
      <c r="AG1237" s="9"/>
      <c r="AH1237" s="78">
        <v>10</v>
      </c>
      <c r="AI1237" s="193">
        <v>2</v>
      </c>
      <c r="AJ1237" s="101">
        <v>2</v>
      </c>
      <c r="AK1237" s="101">
        <v>0</v>
      </c>
      <c r="AL1237" s="101">
        <v>2</v>
      </c>
      <c r="AM1237" s="101">
        <v>2</v>
      </c>
      <c r="AN1237" s="101">
        <v>2</v>
      </c>
      <c r="AO1237" s="101">
        <v>0</v>
      </c>
      <c r="AP1237" s="101">
        <v>0</v>
      </c>
      <c r="AQ1237" s="101">
        <v>0</v>
      </c>
      <c r="AR1237" s="101">
        <v>0</v>
      </c>
      <c r="AS1237" s="101">
        <v>0</v>
      </c>
      <c r="AT1237" s="101">
        <v>0</v>
      </c>
      <c r="AU1237" s="101">
        <v>0</v>
      </c>
      <c r="AV1237" s="101">
        <v>0</v>
      </c>
      <c r="AW1237" s="101">
        <v>0</v>
      </c>
      <c r="AX1237" s="101">
        <v>0</v>
      </c>
      <c r="AY1237" s="101">
        <v>0</v>
      </c>
      <c r="AZ1237" s="101">
        <v>0</v>
      </c>
      <c r="BA1237" s="101">
        <v>0</v>
      </c>
      <c r="BB1237" s="239">
        <v>0</v>
      </c>
      <c r="BC1237" s="81">
        <v>2</v>
      </c>
      <c r="BD1237" s="28">
        <v>0.2</v>
      </c>
      <c r="BE1237" s="81">
        <v>0</v>
      </c>
      <c r="BF1237" s="28">
        <v>0</v>
      </c>
      <c r="BG1237" s="81">
        <v>0</v>
      </c>
      <c r="BH1237" s="28">
        <v>0</v>
      </c>
      <c r="BI1237" s="24">
        <v>20.642000000000003</v>
      </c>
      <c r="BJ1237" s="24">
        <v>30.823499999999999</v>
      </c>
      <c r="BK1237" s="24" t="s">
        <v>105</v>
      </c>
      <c r="BL1237" s="9"/>
      <c r="BM1237" s="78">
        <v>51</v>
      </c>
      <c r="BN1237" s="182">
        <v>4</v>
      </c>
      <c r="BO1237" s="8">
        <v>20</v>
      </c>
      <c r="BP1237" s="8">
        <v>9</v>
      </c>
      <c r="BQ1237" s="8">
        <v>5</v>
      </c>
      <c r="BR1237" s="8">
        <v>7</v>
      </c>
      <c r="BS1237" s="8">
        <v>5</v>
      </c>
      <c r="BT1237" s="8">
        <v>1</v>
      </c>
      <c r="BU1237" s="8">
        <v>0</v>
      </c>
      <c r="BV1237" s="8">
        <v>0</v>
      </c>
      <c r="BW1237" s="8">
        <v>0</v>
      </c>
      <c r="BX1237" s="8">
        <v>0</v>
      </c>
      <c r="BY1237" s="8">
        <v>0</v>
      </c>
      <c r="BZ1237" s="8">
        <v>0</v>
      </c>
      <c r="CA1237" s="8">
        <v>0</v>
      </c>
      <c r="CB1237" s="8">
        <v>0</v>
      </c>
      <c r="CC1237" s="8">
        <v>0</v>
      </c>
      <c r="CD1237" s="8">
        <v>0</v>
      </c>
      <c r="CE1237" s="8">
        <v>0</v>
      </c>
      <c r="CF1237" s="8">
        <v>0</v>
      </c>
      <c r="CG1237" s="145">
        <v>0</v>
      </c>
      <c r="CH1237" s="81">
        <v>6</v>
      </c>
      <c r="CI1237" s="28">
        <v>0.11764705882352941</v>
      </c>
      <c r="CJ1237" s="81">
        <v>1</v>
      </c>
      <c r="CK1237" s="28">
        <v>1.9607843137254902E-2</v>
      </c>
      <c r="CL1237" s="81">
        <v>0</v>
      </c>
      <c r="CM1237" s="28">
        <v>0</v>
      </c>
      <c r="CN1237" s="24">
        <v>18.587254901960787</v>
      </c>
      <c r="CO1237" s="24">
        <v>29.564</v>
      </c>
      <c r="CP1237" s="24">
        <v>33.467999999999996</v>
      </c>
      <c r="CQ1237" s="9"/>
    </row>
    <row r="1238" spans="1:95" x14ac:dyDescent="0.35">
      <c r="A1238" s="172">
        <v>6</v>
      </c>
      <c r="B1238" s="229">
        <v>0.79166700000000001</v>
      </c>
      <c r="C1238" s="78">
        <v>15</v>
      </c>
      <c r="D1238" s="193">
        <v>5</v>
      </c>
      <c r="E1238" s="101">
        <v>4</v>
      </c>
      <c r="F1238" s="101">
        <v>1</v>
      </c>
      <c r="G1238" s="101">
        <v>2</v>
      </c>
      <c r="H1238" s="101">
        <v>2</v>
      </c>
      <c r="I1238" s="101">
        <v>1</v>
      </c>
      <c r="J1238" s="101">
        <v>0</v>
      </c>
      <c r="K1238" s="101">
        <v>0</v>
      </c>
      <c r="L1238" s="101">
        <v>0</v>
      </c>
      <c r="M1238" s="101">
        <v>0</v>
      </c>
      <c r="N1238" s="101">
        <v>0</v>
      </c>
      <c r="O1238" s="101">
        <v>0</v>
      </c>
      <c r="P1238" s="101">
        <v>0</v>
      </c>
      <c r="Q1238" s="101">
        <v>0</v>
      </c>
      <c r="R1238" s="101">
        <v>0</v>
      </c>
      <c r="S1238" s="101">
        <v>0</v>
      </c>
      <c r="T1238" s="101">
        <v>0</v>
      </c>
      <c r="U1238" s="101">
        <v>0</v>
      </c>
      <c r="V1238" s="101">
        <v>0</v>
      </c>
      <c r="W1238" s="239">
        <v>0</v>
      </c>
      <c r="X1238" s="81">
        <v>1</v>
      </c>
      <c r="Y1238" s="28">
        <v>6.6666666666666666E-2</v>
      </c>
      <c r="Z1238" s="81">
        <v>0</v>
      </c>
      <c r="AA1238" s="28">
        <v>0</v>
      </c>
      <c r="AB1238" s="81">
        <v>0</v>
      </c>
      <c r="AC1238" s="28">
        <v>0</v>
      </c>
      <c r="AD1238" s="24">
        <v>16.032666666666664</v>
      </c>
      <c r="AE1238" s="24">
        <v>27.515999999999998</v>
      </c>
      <c r="AF1238" s="24" t="s">
        <v>105</v>
      </c>
      <c r="AG1238" s="9"/>
      <c r="AH1238" s="78">
        <v>12</v>
      </c>
      <c r="AI1238" s="193">
        <v>2</v>
      </c>
      <c r="AJ1238" s="101">
        <v>0</v>
      </c>
      <c r="AK1238" s="101">
        <v>2</v>
      </c>
      <c r="AL1238" s="101">
        <v>4</v>
      </c>
      <c r="AM1238" s="101">
        <v>2</v>
      </c>
      <c r="AN1238" s="101">
        <v>0</v>
      </c>
      <c r="AO1238" s="101">
        <v>2</v>
      </c>
      <c r="AP1238" s="101">
        <v>0</v>
      </c>
      <c r="AQ1238" s="101">
        <v>0</v>
      </c>
      <c r="AR1238" s="101">
        <v>0</v>
      </c>
      <c r="AS1238" s="101">
        <v>0</v>
      </c>
      <c r="AT1238" s="101">
        <v>0</v>
      </c>
      <c r="AU1238" s="101">
        <v>0</v>
      </c>
      <c r="AV1238" s="101">
        <v>0</v>
      </c>
      <c r="AW1238" s="101">
        <v>0</v>
      </c>
      <c r="AX1238" s="101">
        <v>0</v>
      </c>
      <c r="AY1238" s="101">
        <v>0</v>
      </c>
      <c r="AZ1238" s="101">
        <v>0</v>
      </c>
      <c r="BA1238" s="101">
        <v>0</v>
      </c>
      <c r="BB1238" s="239">
        <v>0</v>
      </c>
      <c r="BC1238" s="81">
        <v>2</v>
      </c>
      <c r="BD1238" s="28">
        <v>0.16666666666666666</v>
      </c>
      <c r="BE1238" s="81">
        <v>2</v>
      </c>
      <c r="BF1238" s="28">
        <v>0.16666666666666666</v>
      </c>
      <c r="BG1238" s="81">
        <v>0</v>
      </c>
      <c r="BH1238" s="28">
        <v>0</v>
      </c>
      <c r="BI1238" s="24">
        <v>22.285833333333333</v>
      </c>
      <c r="BJ1238" s="24">
        <v>35.3795</v>
      </c>
      <c r="BK1238" s="24" t="s">
        <v>105</v>
      </c>
      <c r="BL1238" s="9"/>
      <c r="BM1238" s="78">
        <v>27</v>
      </c>
      <c r="BN1238" s="182">
        <v>7</v>
      </c>
      <c r="BO1238" s="8">
        <v>4</v>
      </c>
      <c r="BP1238" s="8">
        <v>3</v>
      </c>
      <c r="BQ1238" s="8">
        <v>6</v>
      </c>
      <c r="BR1238" s="8">
        <v>4</v>
      </c>
      <c r="BS1238" s="8">
        <v>1</v>
      </c>
      <c r="BT1238" s="8">
        <v>2</v>
      </c>
      <c r="BU1238" s="8">
        <v>0</v>
      </c>
      <c r="BV1238" s="8">
        <v>0</v>
      </c>
      <c r="BW1238" s="8">
        <v>0</v>
      </c>
      <c r="BX1238" s="8">
        <v>0</v>
      </c>
      <c r="BY1238" s="8">
        <v>0</v>
      </c>
      <c r="BZ1238" s="8">
        <v>0</v>
      </c>
      <c r="CA1238" s="8">
        <v>0</v>
      </c>
      <c r="CB1238" s="8">
        <v>0</v>
      </c>
      <c r="CC1238" s="8">
        <v>0</v>
      </c>
      <c r="CD1238" s="8">
        <v>0</v>
      </c>
      <c r="CE1238" s="8">
        <v>0</v>
      </c>
      <c r="CF1238" s="8">
        <v>0</v>
      </c>
      <c r="CG1238" s="145">
        <v>0</v>
      </c>
      <c r="CH1238" s="81">
        <v>3</v>
      </c>
      <c r="CI1238" s="28">
        <v>0.1111111111111111</v>
      </c>
      <c r="CJ1238" s="81">
        <v>2</v>
      </c>
      <c r="CK1238" s="28">
        <v>7.407407407407407E-2</v>
      </c>
      <c r="CL1238" s="81">
        <v>0</v>
      </c>
      <c r="CM1238" s="28">
        <v>0</v>
      </c>
      <c r="CN1238" s="24">
        <v>18.811851851851852</v>
      </c>
      <c r="CO1238" s="24">
        <v>28.742000000000001</v>
      </c>
      <c r="CP1238" s="24">
        <v>36.143999999999998</v>
      </c>
      <c r="CQ1238" s="9"/>
    </row>
    <row r="1239" spans="1:95" x14ac:dyDescent="0.35">
      <c r="A1239" s="172">
        <v>6</v>
      </c>
      <c r="B1239" s="229">
        <v>0.83333299999999999</v>
      </c>
      <c r="C1239" s="78">
        <v>3</v>
      </c>
      <c r="D1239" s="193">
        <v>0</v>
      </c>
      <c r="E1239" s="101">
        <v>0</v>
      </c>
      <c r="F1239" s="101">
        <v>0</v>
      </c>
      <c r="G1239" s="101">
        <v>0</v>
      </c>
      <c r="H1239" s="101">
        <v>2</v>
      </c>
      <c r="I1239" s="101">
        <v>0</v>
      </c>
      <c r="J1239" s="101">
        <v>1</v>
      </c>
      <c r="K1239" s="101">
        <v>0</v>
      </c>
      <c r="L1239" s="101">
        <v>0</v>
      </c>
      <c r="M1239" s="101">
        <v>0</v>
      </c>
      <c r="N1239" s="101">
        <v>0</v>
      </c>
      <c r="O1239" s="101">
        <v>0</v>
      </c>
      <c r="P1239" s="101">
        <v>0</v>
      </c>
      <c r="Q1239" s="101">
        <v>0</v>
      </c>
      <c r="R1239" s="101">
        <v>0</v>
      </c>
      <c r="S1239" s="101">
        <v>0</v>
      </c>
      <c r="T1239" s="101">
        <v>0</v>
      </c>
      <c r="U1239" s="101">
        <v>0</v>
      </c>
      <c r="V1239" s="101">
        <v>0</v>
      </c>
      <c r="W1239" s="239">
        <v>0</v>
      </c>
      <c r="X1239" s="81">
        <v>1</v>
      </c>
      <c r="Y1239" s="28">
        <v>0.33333333333333331</v>
      </c>
      <c r="Z1239" s="81">
        <v>1</v>
      </c>
      <c r="AA1239" s="28">
        <v>0.33333333333333331</v>
      </c>
      <c r="AB1239" s="81">
        <v>0</v>
      </c>
      <c r="AC1239" s="28">
        <v>0</v>
      </c>
      <c r="AD1239" s="24">
        <v>30.73</v>
      </c>
      <c r="AE1239" s="24" t="s">
        <v>105</v>
      </c>
      <c r="AF1239" s="24" t="s">
        <v>105</v>
      </c>
      <c r="AG1239" s="9"/>
      <c r="AH1239" s="78">
        <v>3</v>
      </c>
      <c r="AI1239" s="193">
        <v>0</v>
      </c>
      <c r="AJ1239" s="101">
        <v>0</v>
      </c>
      <c r="AK1239" s="101">
        <v>0</v>
      </c>
      <c r="AL1239" s="101">
        <v>2</v>
      </c>
      <c r="AM1239" s="101">
        <v>1</v>
      </c>
      <c r="AN1239" s="101">
        <v>0</v>
      </c>
      <c r="AO1239" s="101">
        <v>0</v>
      </c>
      <c r="AP1239" s="101">
        <v>0</v>
      </c>
      <c r="AQ1239" s="101">
        <v>0</v>
      </c>
      <c r="AR1239" s="101">
        <v>0</v>
      </c>
      <c r="AS1239" s="101">
        <v>0</v>
      </c>
      <c r="AT1239" s="101">
        <v>0</v>
      </c>
      <c r="AU1239" s="101">
        <v>0</v>
      </c>
      <c r="AV1239" s="101">
        <v>0</v>
      </c>
      <c r="AW1239" s="101">
        <v>0</v>
      </c>
      <c r="AX1239" s="101">
        <v>0</v>
      </c>
      <c r="AY1239" s="101">
        <v>0</v>
      </c>
      <c r="AZ1239" s="101">
        <v>0</v>
      </c>
      <c r="BA1239" s="101">
        <v>0</v>
      </c>
      <c r="BB1239" s="239">
        <v>0</v>
      </c>
      <c r="BC1239" s="81">
        <v>0</v>
      </c>
      <c r="BD1239" s="28">
        <v>0</v>
      </c>
      <c r="BE1239" s="81">
        <v>0</v>
      </c>
      <c r="BF1239" s="28">
        <v>0</v>
      </c>
      <c r="BG1239" s="81">
        <v>0</v>
      </c>
      <c r="BH1239" s="28">
        <v>0</v>
      </c>
      <c r="BI1239" s="24">
        <v>23.866666666666664</v>
      </c>
      <c r="BJ1239" s="24" t="s">
        <v>105</v>
      </c>
      <c r="BK1239" s="24" t="s">
        <v>105</v>
      </c>
      <c r="BL1239" s="9"/>
      <c r="BM1239" s="78">
        <v>6</v>
      </c>
      <c r="BN1239" s="182">
        <v>0</v>
      </c>
      <c r="BO1239" s="8">
        <v>0</v>
      </c>
      <c r="BP1239" s="8">
        <v>0</v>
      </c>
      <c r="BQ1239" s="8">
        <v>2</v>
      </c>
      <c r="BR1239" s="8">
        <v>3</v>
      </c>
      <c r="BS1239" s="8">
        <v>0</v>
      </c>
      <c r="BT1239" s="8">
        <v>1</v>
      </c>
      <c r="BU1239" s="8">
        <v>0</v>
      </c>
      <c r="BV1239" s="8">
        <v>0</v>
      </c>
      <c r="BW1239" s="8">
        <v>0</v>
      </c>
      <c r="BX1239" s="8">
        <v>0</v>
      </c>
      <c r="BY1239" s="8">
        <v>0</v>
      </c>
      <c r="BZ1239" s="8">
        <v>0</v>
      </c>
      <c r="CA1239" s="8">
        <v>0</v>
      </c>
      <c r="CB1239" s="8">
        <v>0</v>
      </c>
      <c r="CC1239" s="8">
        <v>0</v>
      </c>
      <c r="CD1239" s="8">
        <v>0</v>
      </c>
      <c r="CE1239" s="8">
        <v>0</v>
      </c>
      <c r="CF1239" s="8">
        <v>0</v>
      </c>
      <c r="CG1239" s="145">
        <v>0</v>
      </c>
      <c r="CH1239" s="81">
        <v>1</v>
      </c>
      <c r="CI1239" s="28">
        <v>0.16666666666666666</v>
      </c>
      <c r="CJ1239" s="81">
        <v>1</v>
      </c>
      <c r="CK1239" s="28">
        <v>0.16666666666666666</v>
      </c>
      <c r="CL1239" s="81">
        <v>0</v>
      </c>
      <c r="CM1239" s="28">
        <v>0</v>
      </c>
      <c r="CN1239" s="24">
        <v>27.298333333333332</v>
      </c>
      <c r="CO1239" s="24">
        <v>36.429000000000002</v>
      </c>
      <c r="CP1239" s="24" t="s">
        <v>105</v>
      </c>
      <c r="CQ1239" s="9"/>
    </row>
    <row r="1240" spans="1:95" x14ac:dyDescent="0.35">
      <c r="A1240" s="172">
        <v>6</v>
      </c>
      <c r="B1240" s="229">
        <v>0.875</v>
      </c>
      <c r="C1240" s="78">
        <v>5</v>
      </c>
      <c r="D1240" s="193">
        <v>0</v>
      </c>
      <c r="E1240" s="101">
        <v>2</v>
      </c>
      <c r="F1240" s="101">
        <v>1</v>
      </c>
      <c r="G1240" s="101">
        <v>0</v>
      </c>
      <c r="H1240" s="101">
        <v>0</v>
      </c>
      <c r="I1240" s="101">
        <v>2</v>
      </c>
      <c r="J1240" s="101">
        <v>0</v>
      </c>
      <c r="K1240" s="101">
        <v>0</v>
      </c>
      <c r="L1240" s="101">
        <v>0</v>
      </c>
      <c r="M1240" s="101">
        <v>0</v>
      </c>
      <c r="N1240" s="101">
        <v>0</v>
      </c>
      <c r="O1240" s="101">
        <v>0</v>
      </c>
      <c r="P1240" s="101">
        <v>0</v>
      </c>
      <c r="Q1240" s="101">
        <v>0</v>
      </c>
      <c r="R1240" s="101">
        <v>0</v>
      </c>
      <c r="S1240" s="101">
        <v>0</v>
      </c>
      <c r="T1240" s="101">
        <v>0</v>
      </c>
      <c r="U1240" s="101">
        <v>0</v>
      </c>
      <c r="V1240" s="101">
        <v>0</v>
      </c>
      <c r="W1240" s="239">
        <v>0</v>
      </c>
      <c r="X1240" s="81">
        <v>2</v>
      </c>
      <c r="Y1240" s="28">
        <v>0.4</v>
      </c>
      <c r="Z1240" s="81">
        <v>0</v>
      </c>
      <c r="AA1240" s="28">
        <v>0</v>
      </c>
      <c r="AB1240" s="81">
        <v>0</v>
      </c>
      <c r="AC1240" s="28">
        <v>0</v>
      </c>
      <c r="AD1240" s="24">
        <v>21.28</v>
      </c>
      <c r="AE1240" s="24" t="s">
        <v>105</v>
      </c>
      <c r="AF1240" s="24" t="s">
        <v>105</v>
      </c>
      <c r="AG1240" s="9"/>
      <c r="AH1240" s="78">
        <v>22</v>
      </c>
      <c r="AI1240" s="193">
        <v>9</v>
      </c>
      <c r="AJ1240" s="101">
        <v>9</v>
      </c>
      <c r="AK1240" s="101">
        <v>2</v>
      </c>
      <c r="AL1240" s="101">
        <v>1</v>
      </c>
      <c r="AM1240" s="101">
        <v>0</v>
      </c>
      <c r="AN1240" s="101">
        <v>0</v>
      </c>
      <c r="AO1240" s="101">
        <v>1</v>
      </c>
      <c r="AP1240" s="101">
        <v>0</v>
      </c>
      <c r="AQ1240" s="101">
        <v>0</v>
      </c>
      <c r="AR1240" s="101">
        <v>0</v>
      </c>
      <c r="AS1240" s="101">
        <v>0</v>
      </c>
      <c r="AT1240" s="101">
        <v>0</v>
      </c>
      <c r="AU1240" s="101">
        <v>0</v>
      </c>
      <c r="AV1240" s="101">
        <v>0</v>
      </c>
      <c r="AW1240" s="101">
        <v>0</v>
      </c>
      <c r="AX1240" s="101">
        <v>0</v>
      </c>
      <c r="AY1240" s="101">
        <v>0</v>
      </c>
      <c r="AZ1240" s="101">
        <v>0</v>
      </c>
      <c r="BA1240" s="101">
        <v>0</v>
      </c>
      <c r="BB1240" s="239">
        <v>0</v>
      </c>
      <c r="BC1240" s="81">
        <v>1</v>
      </c>
      <c r="BD1240" s="28">
        <v>4.5454545454545456E-2</v>
      </c>
      <c r="BE1240" s="81">
        <v>1</v>
      </c>
      <c r="BF1240" s="28">
        <v>4.5454545454545456E-2</v>
      </c>
      <c r="BG1240" s="81">
        <v>0</v>
      </c>
      <c r="BH1240" s="28">
        <v>0</v>
      </c>
      <c r="BI1240" s="24">
        <v>12.508636363636363</v>
      </c>
      <c r="BJ1240" s="24">
        <v>15.2135</v>
      </c>
      <c r="BK1240" s="24">
        <v>34.544999999999973</v>
      </c>
      <c r="BL1240" s="9"/>
      <c r="BM1240" s="78">
        <v>27</v>
      </c>
      <c r="BN1240" s="182">
        <v>9</v>
      </c>
      <c r="BO1240" s="8">
        <v>11</v>
      </c>
      <c r="BP1240" s="8">
        <v>3</v>
      </c>
      <c r="BQ1240" s="8">
        <v>1</v>
      </c>
      <c r="BR1240" s="8">
        <v>0</v>
      </c>
      <c r="BS1240" s="8">
        <v>2</v>
      </c>
      <c r="BT1240" s="8">
        <v>1</v>
      </c>
      <c r="BU1240" s="8">
        <v>0</v>
      </c>
      <c r="BV1240" s="8">
        <v>0</v>
      </c>
      <c r="BW1240" s="8">
        <v>0</v>
      </c>
      <c r="BX1240" s="8">
        <v>0</v>
      </c>
      <c r="BY1240" s="8">
        <v>0</v>
      </c>
      <c r="BZ1240" s="8">
        <v>0</v>
      </c>
      <c r="CA1240" s="8">
        <v>0</v>
      </c>
      <c r="CB1240" s="8">
        <v>0</v>
      </c>
      <c r="CC1240" s="8">
        <v>0</v>
      </c>
      <c r="CD1240" s="8">
        <v>0</v>
      </c>
      <c r="CE1240" s="8">
        <v>0</v>
      </c>
      <c r="CF1240" s="8">
        <v>0</v>
      </c>
      <c r="CG1240" s="145">
        <v>0</v>
      </c>
      <c r="CH1240" s="81">
        <v>3</v>
      </c>
      <c r="CI1240" s="28">
        <v>0.1111111111111111</v>
      </c>
      <c r="CJ1240" s="81">
        <v>1</v>
      </c>
      <c r="CK1240" s="28">
        <v>3.7037037037037035E-2</v>
      </c>
      <c r="CL1240" s="81">
        <v>0</v>
      </c>
      <c r="CM1240" s="28">
        <v>0</v>
      </c>
      <c r="CN1240" s="24">
        <v>14.132962962962962</v>
      </c>
      <c r="CO1240" s="24">
        <v>22.604000000000006</v>
      </c>
      <c r="CP1240" s="24">
        <v>35.071999999999996</v>
      </c>
      <c r="CQ1240" s="9"/>
    </row>
    <row r="1241" spans="1:95" x14ac:dyDescent="0.35">
      <c r="A1241" s="172">
        <v>6</v>
      </c>
      <c r="B1241" s="229">
        <v>0.91666700000000001</v>
      </c>
      <c r="C1241" s="78">
        <v>6</v>
      </c>
      <c r="D1241" s="193">
        <v>0</v>
      </c>
      <c r="E1241" s="101">
        <v>2</v>
      </c>
      <c r="F1241" s="101">
        <v>0</v>
      </c>
      <c r="G1241" s="101">
        <v>0</v>
      </c>
      <c r="H1241" s="101">
        <v>2</v>
      </c>
      <c r="I1241" s="101">
        <v>2</v>
      </c>
      <c r="J1241" s="101">
        <v>0</v>
      </c>
      <c r="K1241" s="101">
        <v>0</v>
      </c>
      <c r="L1241" s="101">
        <v>0</v>
      </c>
      <c r="M1241" s="101">
        <v>0</v>
      </c>
      <c r="N1241" s="101">
        <v>0</v>
      </c>
      <c r="O1241" s="101">
        <v>0</v>
      </c>
      <c r="P1241" s="101">
        <v>0</v>
      </c>
      <c r="Q1241" s="101">
        <v>0</v>
      </c>
      <c r="R1241" s="101">
        <v>0</v>
      </c>
      <c r="S1241" s="101">
        <v>0</v>
      </c>
      <c r="T1241" s="101">
        <v>0</v>
      </c>
      <c r="U1241" s="101">
        <v>0</v>
      </c>
      <c r="V1241" s="101">
        <v>0</v>
      </c>
      <c r="W1241" s="239">
        <v>0</v>
      </c>
      <c r="X1241" s="81">
        <v>2</v>
      </c>
      <c r="Y1241" s="28">
        <v>0.33333333333333331</v>
      </c>
      <c r="Z1241" s="81">
        <v>0</v>
      </c>
      <c r="AA1241" s="28">
        <v>0</v>
      </c>
      <c r="AB1241" s="81">
        <v>0</v>
      </c>
      <c r="AC1241" s="28">
        <v>0</v>
      </c>
      <c r="AD1241" s="24">
        <v>24.131666666666664</v>
      </c>
      <c r="AE1241" s="24">
        <v>32.9465</v>
      </c>
      <c r="AF1241" s="24" t="s">
        <v>105</v>
      </c>
      <c r="AG1241" s="9"/>
      <c r="AH1241" s="78">
        <v>22</v>
      </c>
      <c r="AI1241" s="193">
        <v>8</v>
      </c>
      <c r="AJ1241" s="101">
        <v>10</v>
      </c>
      <c r="AK1241" s="101">
        <v>0</v>
      </c>
      <c r="AL1241" s="101">
        <v>1</v>
      </c>
      <c r="AM1241" s="101">
        <v>2</v>
      </c>
      <c r="AN1241" s="101">
        <v>1</v>
      </c>
      <c r="AO1241" s="101">
        <v>0</v>
      </c>
      <c r="AP1241" s="101">
        <v>0</v>
      </c>
      <c r="AQ1241" s="101">
        <v>0</v>
      </c>
      <c r="AR1241" s="101">
        <v>0</v>
      </c>
      <c r="AS1241" s="101">
        <v>0</v>
      </c>
      <c r="AT1241" s="101">
        <v>0</v>
      </c>
      <c r="AU1241" s="101">
        <v>0</v>
      </c>
      <c r="AV1241" s="101">
        <v>0</v>
      </c>
      <c r="AW1241" s="101">
        <v>0</v>
      </c>
      <c r="AX1241" s="101">
        <v>0</v>
      </c>
      <c r="AY1241" s="101">
        <v>0</v>
      </c>
      <c r="AZ1241" s="101">
        <v>0</v>
      </c>
      <c r="BA1241" s="101">
        <v>0</v>
      </c>
      <c r="BB1241" s="239">
        <v>0</v>
      </c>
      <c r="BC1241" s="81">
        <v>1</v>
      </c>
      <c r="BD1241" s="28">
        <v>4.5454545454545456E-2</v>
      </c>
      <c r="BE1241" s="81">
        <v>0</v>
      </c>
      <c r="BF1241" s="28">
        <v>0</v>
      </c>
      <c r="BG1241" s="81">
        <v>0</v>
      </c>
      <c r="BH1241" s="28">
        <v>0</v>
      </c>
      <c r="BI1241" s="24">
        <v>13.49818181818182</v>
      </c>
      <c r="BJ1241" s="24">
        <v>25.500000000000007</v>
      </c>
      <c r="BK1241" s="24">
        <v>33.381499999999988</v>
      </c>
      <c r="BL1241" s="9"/>
      <c r="BM1241" s="78">
        <v>28</v>
      </c>
      <c r="BN1241" s="182">
        <v>8</v>
      </c>
      <c r="BO1241" s="8">
        <v>12</v>
      </c>
      <c r="BP1241" s="8">
        <v>0</v>
      </c>
      <c r="BQ1241" s="8">
        <v>1</v>
      </c>
      <c r="BR1241" s="8">
        <v>4</v>
      </c>
      <c r="BS1241" s="8">
        <v>3</v>
      </c>
      <c r="BT1241" s="8">
        <v>0</v>
      </c>
      <c r="BU1241" s="8">
        <v>0</v>
      </c>
      <c r="BV1241" s="8">
        <v>0</v>
      </c>
      <c r="BW1241" s="8">
        <v>0</v>
      </c>
      <c r="BX1241" s="8">
        <v>0</v>
      </c>
      <c r="BY1241" s="8">
        <v>0</v>
      </c>
      <c r="BZ1241" s="8">
        <v>0</v>
      </c>
      <c r="CA1241" s="8">
        <v>0</v>
      </c>
      <c r="CB1241" s="8">
        <v>0</v>
      </c>
      <c r="CC1241" s="8">
        <v>0</v>
      </c>
      <c r="CD1241" s="8">
        <v>0</v>
      </c>
      <c r="CE1241" s="8">
        <v>0</v>
      </c>
      <c r="CF1241" s="8">
        <v>0</v>
      </c>
      <c r="CG1241" s="145">
        <v>0</v>
      </c>
      <c r="CH1241" s="81">
        <v>3</v>
      </c>
      <c r="CI1241" s="28">
        <v>0.10714285714285714</v>
      </c>
      <c r="CJ1241" s="81">
        <v>0</v>
      </c>
      <c r="CK1241" s="28">
        <v>0</v>
      </c>
      <c r="CL1241" s="81">
        <v>0</v>
      </c>
      <c r="CM1241" s="28">
        <v>0</v>
      </c>
      <c r="CN1241" s="24">
        <v>15.776785714285712</v>
      </c>
      <c r="CO1241" s="24">
        <v>29.472999999999999</v>
      </c>
      <c r="CP1241" s="24">
        <v>33.610999999999997</v>
      </c>
      <c r="CQ1241" s="9"/>
    </row>
    <row r="1242" spans="1:95" x14ac:dyDescent="0.35">
      <c r="A1242" s="172">
        <v>6</v>
      </c>
      <c r="B1242" s="229">
        <v>0.95833299999999999</v>
      </c>
      <c r="C1242" s="79">
        <v>3</v>
      </c>
      <c r="D1242" s="240">
        <v>0</v>
      </c>
      <c r="E1242" s="241">
        <v>0</v>
      </c>
      <c r="F1242" s="241">
        <v>1</v>
      </c>
      <c r="G1242" s="241">
        <v>1</v>
      </c>
      <c r="H1242" s="241">
        <v>0</v>
      </c>
      <c r="I1242" s="241">
        <v>1</v>
      </c>
      <c r="J1242" s="241">
        <v>0</v>
      </c>
      <c r="K1242" s="241">
        <v>0</v>
      </c>
      <c r="L1242" s="241">
        <v>0</v>
      </c>
      <c r="M1242" s="241">
        <v>0</v>
      </c>
      <c r="N1242" s="241">
        <v>0</v>
      </c>
      <c r="O1242" s="241">
        <v>0</v>
      </c>
      <c r="P1242" s="241">
        <v>0</v>
      </c>
      <c r="Q1242" s="241">
        <v>0</v>
      </c>
      <c r="R1242" s="241">
        <v>0</v>
      </c>
      <c r="S1242" s="241">
        <v>0</v>
      </c>
      <c r="T1242" s="241">
        <v>0</v>
      </c>
      <c r="U1242" s="241">
        <v>0</v>
      </c>
      <c r="V1242" s="241">
        <v>0</v>
      </c>
      <c r="W1242" s="242">
        <v>0</v>
      </c>
      <c r="X1242" s="255">
        <v>1</v>
      </c>
      <c r="Y1242" s="254">
        <v>0.33333333333333331</v>
      </c>
      <c r="Z1242" s="255">
        <v>0</v>
      </c>
      <c r="AA1242" s="254">
        <v>0</v>
      </c>
      <c r="AB1242" s="255">
        <v>0</v>
      </c>
      <c r="AC1242" s="254">
        <v>0</v>
      </c>
      <c r="AD1242" s="103">
        <v>25.16</v>
      </c>
      <c r="AE1242" s="103" t="s">
        <v>105</v>
      </c>
      <c r="AF1242" s="103" t="s">
        <v>105</v>
      </c>
      <c r="AG1242" s="9"/>
      <c r="AH1242" s="79">
        <v>0</v>
      </c>
      <c r="AI1242" s="240">
        <v>0</v>
      </c>
      <c r="AJ1242" s="241">
        <v>0</v>
      </c>
      <c r="AK1242" s="241">
        <v>0</v>
      </c>
      <c r="AL1242" s="241">
        <v>0</v>
      </c>
      <c r="AM1242" s="241">
        <v>0</v>
      </c>
      <c r="AN1242" s="241">
        <v>0</v>
      </c>
      <c r="AO1242" s="241">
        <v>0</v>
      </c>
      <c r="AP1242" s="241">
        <v>0</v>
      </c>
      <c r="AQ1242" s="241">
        <v>0</v>
      </c>
      <c r="AR1242" s="241">
        <v>0</v>
      </c>
      <c r="AS1242" s="241">
        <v>0</v>
      </c>
      <c r="AT1242" s="241">
        <v>0</v>
      </c>
      <c r="AU1242" s="241">
        <v>0</v>
      </c>
      <c r="AV1242" s="241">
        <v>0</v>
      </c>
      <c r="AW1242" s="241">
        <v>0</v>
      </c>
      <c r="AX1242" s="241">
        <v>0</v>
      </c>
      <c r="AY1242" s="241">
        <v>0</v>
      </c>
      <c r="AZ1242" s="241">
        <v>0</v>
      </c>
      <c r="BA1242" s="241">
        <v>0</v>
      </c>
      <c r="BB1242" s="242">
        <v>0</v>
      </c>
      <c r="BC1242" s="255">
        <v>0</v>
      </c>
      <c r="BD1242" s="254" t="s">
        <v>105</v>
      </c>
      <c r="BE1242" s="255">
        <v>0</v>
      </c>
      <c r="BF1242" s="254" t="s">
        <v>105</v>
      </c>
      <c r="BG1242" s="255">
        <v>0</v>
      </c>
      <c r="BH1242" s="254" t="s">
        <v>105</v>
      </c>
      <c r="BI1242" s="103" t="s">
        <v>105</v>
      </c>
      <c r="BJ1242" s="103" t="s">
        <v>105</v>
      </c>
      <c r="BK1242" s="103" t="s">
        <v>105</v>
      </c>
      <c r="BL1242" s="9"/>
      <c r="BM1242" s="79">
        <v>3</v>
      </c>
      <c r="BN1242" s="253">
        <v>0</v>
      </c>
      <c r="BO1242" s="13">
        <v>0</v>
      </c>
      <c r="BP1242" s="13">
        <v>1</v>
      </c>
      <c r="BQ1242" s="13">
        <v>1</v>
      </c>
      <c r="BR1242" s="13">
        <v>0</v>
      </c>
      <c r="BS1242" s="13">
        <v>1</v>
      </c>
      <c r="BT1242" s="13">
        <v>0</v>
      </c>
      <c r="BU1242" s="13">
        <v>0</v>
      </c>
      <c r="BV1242" s="13">
        <v>0</v>
      </c>
      <c r="BW1242" s="13">
        <v>0</v>
      </c>
      <c r="BX1242" s="13">
        <v>0</v>
      </c>
      <c r="BY1242" s="13">
        <v>0</v>
      </c>
      <c r="BZ1242" s="13">
        <v>0</v>
      </c>
      <c r="CA1242" s="13">
        <v>0</v>
      </c>
      <c r="CB1242" s="13">
        <v>0</v>
      </c>
      <c r="CC1242" s="13">
        <v>0</v>
      </c>
      <c r="CD1242" s="13">
        <v>0</v>
      </c>
      <c r="CE1242" s="13">
        <v>0</v>
      </c>
      <c r="CF1242" s="13">
        <v>0</v>
      </c>
      <c r="CG1242" s="148">
        <v>0</v>
      </c>
      <c r="CH1242" s="255">
        <v>1</v>
      </c>
      <c r="CI1242" s="254">
        <v>0.33333333333333331</v>
      </c>
      <c r="CJ1242" s="255">
        <v>0</v>
      </c>
      <c r="CK1242" s="254">
        <v>0</v>
      </c>
      <c r="CL1242" s="255">
        <v>0</v>
      </c>
      <c r="CM1242" s="254">
        <v>0</v>
      </c>
      <c r="CN1242" s="103">
        <v>25.16</v>
      </c>
      <c r="CO1242" s="103" t="s">
        <v>105</v>
      </c>
      <c r="CP1242" s="103" t="s">
        <v>105</v>
      </c>
      <c r="CQ1242" s="9"/>
    </row>
    <row r="1243" spans="1:95" x14ac:dyDescent="0.35">
      <c r="A1243" s="172"/>
      <c r="B1243" s="323" t="s">
        <v>35</v>
      </c>
      <c r="C1243" s="324">
        <v>223</v>
      </c>
      <c r="D1243" s="325">
        <v>2</v>
      </c>
      <c r="E1243" s="325">
        <v>27</v>
      </c>
      <c r="F1243" s="325">
        <v>52</v>
      </c>
      <c r="G1243" s="325">
        <v>36</v>
      </c>
      <c r="H1243" s="325">
        <v>59</v>
      </c>
      <c r="I1243" s="325">
        <v>28</v>
      </c>
      <c r="J1243" s="325">
        <v>16</v>
      </c>
      <c r="K1243" s="325">
        <v>3</v>
      </c>
      <c r="L1243" s="325">
        <v>0</v>
      </c>
      <c r="M1243" s="325">
        <v>0</v>
      </c>
      <c r="N1243" s="325">
        <v>0</v>
      </c>
      <c r="O1243" s="325">
        <v>0</v>
      </c>
      <c r="P1243" s="325">
        <v>0</v>
      </c>
      <c r="Q1243" s="325">
        <v>0</v>
      </c>
      <c r="R1243" s="325">
        <v>0</v>
      </c>
      <c r="S1243" s="325">
        <v>0</v>
      </c>
      <c r="T1243" s="325">
        <v>0</v>
      </c>
      <c r="U1243" s="325">
        <v>0</v>
      </c>
      <c r="V1243" s="325">
        <v>0</v>
      </c>
      <c r="W1243" s="326">
        <v>0</v>
      </c>
      <c r="X1243" s="327">
        <v>47</v>
      </c>
      <c r="Y1243" s="343">
        <v>0.21076233183856502</v>
      </c>
      <c r="Z1243" s="327">
        <v>19</v>
      </c>
      <c r="AA1243" s="343">
        <v>8.520179372197309E-2</v>
      </c>
      <c r="AB1243" s="327">
        <v>0</v>
      </c>
      <c r="AC1243" s="343">
        <v>0</v>
      </c>
      <c r="AD1243" s="344">
        <v>24.006143497757847</v>
      </c>
      <c r="AE1243" s="344">
        <v>32.647999999999996</v>
      </c>
      <c r="AF1243" s="344">
        <v>36.475999999999992</v>
      </c>
      <c r="AG1243" s="14"/>
      <c r="AH1243" s="327">
        <v>198</v>
      </c>
      <c r="AI1243" s="325">
        <v>13</v>
      </c>
      <c r="AJ1243" s="325">
        <v>37</v>
      </c>
      <c r="AK1243" s="325">
        <v>11</v>
      </c>
      <c r="AL1243" s="325">
        <v>42</v>
      </c>
      <c r="AM1243" s="325">
        <v>51</v>
      </c>
      <c r="AN1243" s="325">
        <v>34</v>
      </c>
      <c r="AO1243" s="325">
        <v>10</v>
      </c>
      <c r="AP1243" s="325">
        <v>0</v>
      </c>
      <c r="AQ1243" s="325">
        <v>0</v>
      </c>
      <c r="AR1243" s="325">
        <v>0</v>
      </c>
      <c r="AS1243" s="325">
        <v>0</v>
      </c>
      <c r="AT1243" s="325">
        <v>0</v>
      </c>
      <c r="AU1243" s="325">
        <v>0</v>
      </c>
      <c r="AV1243" s="325">
        <v>0</v>
      </c>
      <c r="AW1243" s="325">
        <v>0</v>
      </c>
      <c r="AX1243" s="325">
        <v>0</v>
      </c>
      <c r="AY1243" s="325">
        <v>0</v>
      </c>
      <c r="AZ1243" s="325">
        <v>0</v>
      </c>
      <c r="BA1243" s="325">
        <v>0</v>
      </c>
      <c r="BB1243" s="326">
        <v>0</v>
      </c>
      <c r="BC1243" s="327">
        <v>44</v>
      </c>
      <c r="BD1243" s="343">
        <v>0.22222222222222221</v>
      </c>
      <c r="BE1243" s="327">
        <v>10</v>
      </c>
      <c r="BF1243" s="343">
        <v>5.0505050505050504E-2</v>
      </c>
      <c r="BG1243" s="327">
        <v>0</v>
      </c>
      <c r="BH1243" s="343">
        <v>0</v>
      </c>
      <c r="BI1243" s="344">
        <v>23.222474747474763</v>
      </c>
      <c r="BJ1243" s="344">
        <v>31.521000000000001</v>
      </c>
      <c r="BK1243" s="344">
        <v>35.783000000000001</v>
      </c>
      <c r="BL1243" s="14"/>
      <c r="BM1243" s="327">
        <v>421</v>
      </c>
      <c r="BN1243" s="325">
        <v>15</v>
      </c>
      <c r="BO1243" s="325">
        <v>64</v>
      </c>
      <c r="BP1243" s="325">
        <v>63</v>
      </c>
      <c r="BQ1243" s="325">
        <v>78</v>
      </c>
      <c r="BR1243" s="325">
        <v>110</v>
      </c>
      <c r="BS1243" s="325">
        <v>62</v>
      </c>
      <c r="BT1243" s="325">
        <v>26</v>
      </c>
      <c r="BU1243" s="325">
        <v>3</v>
      </c>
      <c r="BV1243" s="325">
        <v>0</v>
      </c>
      <c r="BW1243" s="325">
        <v>0</v>
      </c>
      <c r="BX1243" s="325">
        <v>0</v>
      </c>
      <c r="BY1243" s="325">
        <v>0</v>
      </c>
      <c r="BZ1243" s="325">
        <v>0</v>
      </c>
      <c r="CA1243" s="325">
        <v>0</v>
      </c>
      <c r="CB1243" s="325">
        <v>0</v>
      </c>
      <c r="CC1243" s="325">
        <v>0</v>
      </c>
      <c r="CD1243" s="325">
        <v>0</v>
      </c>
      <c r="CE1243" s="325">
        <v>0</v>
      </c>
      <c r="CF1243" s="325">
        <v>0</v>
      </c>
      <c r="CG1243" s="326">
        <v>0</v>
      </c>
      <c r="CH1243" s="283">
        <v>91</v>
      </c>
      <c r="CI1243" s="307">
        <v>0.2161520190023753</v>
      </c>
      <c r="CJ1243" s="283">
        <v>29</v>
      </c>
      <c r="CK1243" s="307">
        <v>6.8883610451306407E-2</v>
      </c>
      <c r="CL1243" s="283">
        <v>0</v>
      </c>
      <c r="CM1243" s="307">
        <v>0</v>
      </c>
      <c r="CN1243" s="308">
        <v>23.637577197149636</v>
      </c>
      <c r="CO1243" s="308">
        <v>31.974999999999994</v>
      </c>
      <c r="CP1243" s="308">
        <v>35.911999999999999</v>
      </c>
      <c r="CQ1243" s="9"/>
    </row>
    <row r="1244" spans="1:95" x14ac:dyDescent="0.35">
      <c r="A1244" s="172"/>
      <c r="B1244" s="328" t="s">
        <v>36</v>
      </c>
      <c r="C1244" s="329">
        <v>247</v>
      </c>
      <c r="D1244" s="330">
        <v>7</v>
      </c>
      <c r="E1244" s="330">
        <v>34</v>
      </c>
      <c r="F1244" s="330">
        <v>54</v>
      </c>
      <c r="G1244" s="330">
        <v>38</v>
      </c>
      <c r="H1244" s="330">
        <v>63</v>
      </c>
      <c r="I1244" s="330">
        <v>31</v>
      </c>
      <c r="J1244" s="330">
        <v>17</v>
      </c>
      <c r="K1244" s="330">
        <v>3</v>
      </c>
      <c r="L1244" s="330">
        <v>0</v>
      </c>
      <c r="M1244" s="330">
        <v>0</v>
      </c>
      <c r="N1244" s="330">
        <v>0</v>
      </c>
      <c r="O1244" s="330">
        <v>0</v>
      </c>
      <c r="P1244" s="330">
        <v>0</v>
      </c>
      <c r="Q1244" s="330">
        <v>0</v>
      </c>
      <c r="R1244" s="330">
        <v>0</v>
      </c>
      <c r="S1244" s="330">
        <v>0</v>
      </c>
      <c r="T1244" s="330">
        <v>0</v>
      </c>
      <c r="U1244" s="330">
        <v>0</v>
      </c>
      <c r="V1244" s="330">
        <v>0</v>
      </c>
      <c r="W1244" s="331">
        <v>0</v>
      </c>
      <c r="X1244" s="332">
        <v>51</v>
      </c>
      <c r="Y1244" s="345">
        <v>0.20647773279352227</v>
      </c>
      <c r="Z1244" s="332">
        <v>20</v>
      </c>
      <c r="AA1244" s="345">
        <v>8.0971659919028341E-2</v>
      </c>
      <c r="AB1244" s="332">
        <v>0</v>
      </c>
      <c r="AC1244" s="345">
        <v>0</v>
      </c>
      <c r="AD1244" s="346">
        <v>23.505910931174089</v>
      </c>
      <c r="AE1244" s="346">
        <v>32.563999999999993</v>
      </c>
      <c r="AF1244" s="346">
        <v>36.362000000000002</v>
      </c>
      <c r="AG1244" s="14"/>
      <c r="AH1244" s="332">
        <v>235</v>
      </c>
      <c r="AI1244" s="330">
        <v>24</v>
      </c>
      <c r="AJ1244" s="330">
        <v>46</v>
      </c>
      <c r="AK1244" s="330">
        <v>15</v>
      </c>
      <c r="AL1244" s="330">
        <v>49</v>
      </c>
      <c r="AM1244" s="330">
        <v>54</v>
      </c>
      <c r="AN1244" s="330">
        <v>34</v>
      </c>
      <c r="AO1244" s="330">
        <v>13</v>
      </c>
      <c r="AP1244" s="330">
        <v>0</v>
      </c>
      <c r="AQ1244" s="330">
        <v>0</v>
      </c>
      <c r="AR1244" s="330">
        <v>0</v>
      </c>
      <c r="AS1244" s="330">
        <v>0</v>
      </c>
      <c r="AT1244" s="330">
        <v>0</v>
      </c>
      <c r="AU1244" s="330">
        <v>0</v>
      </c>
      <c r="AV1244" s="330">
        <v>0</v>
      </c>
      <c r="AW1244" s="330">
        <v>0</v>
      </c>
      <c r="AX1244" s="330">
        <v>0</v>
      </c>
      <c r="AY1244" s="330">
        <v>0</v>
      </c>
      <c r="AZ1244" s="330">
        <v>0</v>
      </c>
      <c r="BA1244" s="330">
        <v>0</v>
      </c>
      <c r="BB1244" s="331">
        <v>0</v>
      </c>
      <c r="BC1244" s="332">
        <v>47</v>
      </c>
      <c r="BD1244" s="345">
        <v>0.2</v>
      </c>
      <c r="BE1244" s="332">
        <v>13</v>
      </c>
      <c r="BF1244" s="345">
        <v>5.5319148936170209E-2</v>
      </c>
      <c r="BG1244" s="332">
        <v>0</v>
      </c>
      <c r="BH1244" s="345">
        <v>0</v>
      </c>
      <c r="BI1244" s="346">
        <v>22.179872340425554</v>
      </c>
      <c r="BJ1244" s="346">
        <v>31.315999999999999</v>
      </c>
      <c r="BK1244" s="346">
        <v>35.792000000000002</v>
      </c>
      <c r="BL1244" s="14"/>
      <c r="BM1244" s="332">
        <v>482</v>
      </c>
      <c r="BN1244" s="330">
        <v>31</v>
      </c>
      <c r="BO1244" s="330">
        <v>80</v>
      </c>
      <c r="BP1244" s="330">
        <v>69</v>
      </c>
      <c r="BQ1244" s="330">
        <v>87</v>
      </c>
      <c r="BR1244" s="330">
        <v>117</v>
      </c>
      <c r="BS1244" s="330">
        <v>65</v>
      </c>
      <c r="BT1244" s="330">
        <v>30</v>
      </c>
      <c r="BU1244" s="330">
        <v>3</v>
      </c>
      <c r="BV1244" s="330">
        <v>0</v>
      </c>
      <c r="BW1244" s="330">
        <v>0</v>
      </c>
      <c r="BX1244" s="330">
        <v>0</v>
      </c>
      <c r="BY1244" s="330">
        <v>0</v>
      </c>
      <c r="BZ1244" s="330">
        <v>0</v>
      </c>
      <c r="CA1244" s="330">
        <v>0</v>
      </c>
      <c r="CB1244" s="330">
        <v>0</v>
      </c>
      <c r="CC1244" s="330">
        <v>0</v>
      </c>
      <c r="CD1244" s="330">
        <v>0</v>
      </c>
      <c r="CE1244" s="330">
        <v>0</v>
      </c>
      <c r="CF1244" s="330">
        <v>0</v>
      </c>
      <c r="CG1244" s="331">
        <v>0</v>
      </c>
      <c r="CH1244" s="288">
        <v>98</v>
      </c>
      <c r="CI1244" s="309">
        <v>0.2033195020746888</v>
      </c>
      <c r="CJ1244" s="288">
        <v>33</v>
      </c>
      <c r="CK1244" s="309">
        <v>6.8464730290456438E-2</v>
      </c>
      <c r="CL1244" s="288">
        <v>0</v>
      </c>
      <c r="CM1244" s="309">
        <v>0</v>
      </c>
      <c r="CN1244" s="310">
        <v>22.859398340248962</v>
      </c>
      <c r="CO1244" s="310">
        <v>31.516500000000001</v>
      </c>
      <c r="CP1244" s="310">
        <v>35.908000000000001</v>
      </c>
      <c r="CQ1244" s="9"/>
    </row>
    <row r="1245" spans="1:95" x14ac:dyDescent="0.35">
      <c r="A1245" s="172"/>
      <c r="B1245" s="333" t="s">
        <v>37</v>
      </c>
      <c r="C1245" s="334">
        <v>256</v>
      </c>
      <c r="D1245" s="335">
        <v>7</v>
      </c>
      <c r="E1245" s="335">
        <v>36</v>
      </c>
      <c r="F1245" s="335">
        <v>55</v>
      </c>
      <c r="G1245" s="335">
        <v>39</v>
      </c>
      <c r="H1245" s="335">
        <v>65</v>
      </c>
      <c r="I1245" s="335">
        <v>34</v>
      </c>
      <c r="J1245" s="335">
        <v>17</v>
      </c>
      <c r="K1245" s="335">
        <v>3</v>
      </c>
      <c r="L1245" s="335">
        <v>0</v>
      </c>
      <c r="M1245" s="335">
        <v>0</v>
      </c>
      <c r="N1245" s="335">
        <v>0</v>
      </c>
      <c r="O1245" s="335">
        <v>0</v>
      </c>
      <c r="P1245" s="335">
        <v>0</v>
      </c>
      <c r="Q1245" s="335">
        <v>0</v>
      </c>
      <c r="R1245" s="335">
        <v>0</v>
      </c>
      <c r="S1245" s="335">
        <v>0</v>
      </c>
      <c r="T1245" s="335">
        <v>0</v>
      </c>
      <c r="U1245" s="335">
        <v>0</v>
      </c>
      <c r="V1245" s="335">
        <v>0</v>
      </c>
      <c r="W1245" s="336">
        <v>0</v>
      </c>
      <c r="X1245" s="337">
        <v>54</v>
      </c>
      <c r="Y1245" s="347">
        <v>0.2109375</v>
      </c>
      <c r="Z1245" s="337">
        <v>20</v>
      </c>
      <c r="AA1245" s="347">
        <v>7.8125E-2</v>
      </c>
      <c r="AB1245" s="337">
        <v>0</v>
      </c>
      <c r="AC1245" s="347">
        <v>0</v>
      </c>
      <c r="AD1245" s="348">
        <v>23.520750988142289</v>
      </c>
      <c r="AE1245" s="348">
        <v>32.597000000000001</v>
      </c>
      <c r="AF1245" s="348">
        <v>36.190999999999995</v>
      </c>
      <c r="AG1245" s="14"/>
      <c r="AH1245" s="337">
        <v>257</v>
      </c>
      <c r="AI1245" s="335">
        <v>32</v>
      </c>
      <c r="AJ1245" s="335">
        <v>56</v>
      </c>
      <c r="AK1245" s="335">
        <v>15</v>
      </c>
      <c r="AL1245" s="335">
        <v>50</v>
      </c>
      <c r="AM1245" s="335">
        <v>56</v>
      </c>
      <c r="AN1245" s="335">
        <v>35</v>
      </c>
      <c r="AO1245" s="335">
        <v>13</v>
      </c>
      <c r="AP1245" s="335">
        <v>0</v>
      </c>
      <c r="AQ1245" s="335">
        <v>0</v>
      </c>
      <c r="AR1245" s="335">
        <v>0</v>
      </c>
      <c r="AS1245" s="335">
        <v>0</v>
      </c>
      <c r="AT1245" s="335">
        <v>0</v>
      </c>
      <c r="AU1245" s="335">
        <v>0</v>
      </c>
      <c r="AV1245" s="335">
        <v>0</v>
      </c>
      <c r="AW1245" s="335">
        <v>0</v>
      </c>
      <c r="AX1245" s="335">
        <v>0</v>
      </c>
      <c r="AY1245" s="335">
        <v>0</v>
      </c>
      <c r="AZ1245" s="335">
        <v>0</v>
      </c>
      <c r="BA1245" s="335">
        <v>0</v>
      </c>
      <c r="BB1245" s="336">
        <v>0</v>
      </c>
      <c r="BC1245" s="337">
        <v>48</v>
      </c>
      <c r="BD1245" s="347">
        <v>0.1867704280155642</v>
      </c>
      <c r="BE1245" s="337">
        <v>13</v>
      </c>
      <c r="BF1245" s="347">
        <v>5.0583657587548639E-2</v>
      </c>
      <c r="BG1245" s="337">
        <v>0</v>
      </c>
      <c r="BH1245" s="347">
        <v>0</v>
      </c>
      <c r="BI1245" s="348">
        <v>21.436692607003906</v>
      </c>
      <c r="BJ1245" s="348">
        <v>30.878999999999994</v>
      </c>
      <c r="BK1245" s="348">
        <v>35.356999999999999</v>
      </c>
      <c r="BL1245" s="14"/>
      <c r="BM1245" s="337">
        <v>513</v>
      </c>
      <c r="BN1245" s="335">
        <v>39</v>
      </c>
      <c r="BO1245" s="335">
        <v>92</v>
      </c>
      <c r="BP1245" s="335">
        <v>70</v>
      </c>
      <c r="BQ1245" s="335">
        <v>89</v>
      </c>
      <c r="BR1245" s="335">
        <v>121</v>
      </c>
      <c r="BS1245" s="335">
        <v>69</v>
      </c>
      <c r="BT1245" s="335">
        <v>30</v>
      </c>
      <c r="BU1245" s="335">
        <v>3</v>
      </c>
      <c r="BV1245" s="335">
        <v>0</v>
      </c>
      <c r="BW1245" s="335">
        <v>0</v>
      </c>
      <c r="BX1245" s="335">
        <v>0</v>
      </c>
      <c r="BY1245" s="335">
        <v>0</v>
      </c>
      <c r="BZ1245" s="335">
        <v>0</v>
      </c>
      <c r="CA1245" s="335">
        <v>0</v>
      </c>
      <c r="CB1245" s="335">
        <v>0</v>
      </c>
      <c r="CC1245" s="335">
        <v>0</v>
      </c>
      <c r="CD1245" s="335">
        <v>0</v>
      </c>
      <c r="CE1245" s="335">
        <v>0</v>
      </c>
      <c r="CF1245" s="335">
        <v>0</v>
      </c>
      <c r="CG1245" s="336">
        <v>0</v>
      </c>
      <c r="CH1245" s="293">
        <v>102</v>
      </c>
      <c r="CI1245" s="311">
        <v>0.19883040935672514</v>
      </c>
      <c r="CJ1245" s="293">
        <v>33</v>
      </c>
      <c r="CK1245" s="311">
        <v>6.4327485380116955E-2</v>
      </c>
      <c r="CL1245" s="293">
        <v>0</v>
      </c>
      <c r="CM1245" s="311">
        <v>0</v>
      </c>
      <c r="CN1245" s="312">
        <v>22.47054901960783</v>
      </c>
      <c r="CO1245" s="312">
        <v>31.396999999999998</v>
      </c>
      <c r="CP1245" s="312">
        <v>35.807000000000002</v>
      </c>
      <c r="CQ1245" s="9"/>
    </row>
    <row r="1246" spans="1:95" x14ac:dyDescent="0.35">
      <c r="A1246" s="172"/>
      <c r="B1246" s="338" t="s">
        <v>38</v>
      </c>
      <c r="C1246" s="339">
        <v>257</v>
      </c>
      <c r="D1246" s="340">
        <v>7</v>
      </c>
      <c r="E1246" s="340">
        <v>36</v>
      </c>
      <c r="F1246" s="340">
        <v>55</v>
      </c>
      <c r="G1246" s="340">
        <v>39</v>
      </c>
      <c r="H1246" s="340">
        <v>65</v>
      </c>
      <c r="I1246" s="340">
        <v>35</v>
      </c>
      <c r="J1246" s="340">
        <v>17</v>
      </c>
      <c r="K1246" s="340">
        <v>3</v>
      </c>
      <c r="L1246" s="340">
        <v>0</v>
      </c>
      <c r="M1246" s="340">
        <v>0</v>
      </c>
      <c r="N1246" s="340">
        <v>0</v>
      </c>
      <c r="O1246" s="340">
        <v>0</v>
      </c>
      <c r="P1246" s="340">
        <v>0</v>
      </c>
      <c r="Q1246" s="340">
        <v>0</v>
      </c>
      <c r="R1246" s="340">
        <v>0</v>
      </c>
      <c r="S1246" s="340">
        <v>0</v>
      </c>
      <c r="T1246" s="340">
        <v>0</v>
      </c>
      <c r="U1246" s="340">
        <v>0</v>
      </c>
      <c r="V1246" s="340">
        <v>0</v>
      </c>
      <c r="W1246" s="341">
        <v>0</v>
      </c>
      <c r="X1246" s="342">
        <v>55</v>
      </c>
      <c r="Y1246" s="349">
        <v>0.2140077821011673</v>
      </c>
      <c r="Z1246" s="342">
        <v>20</v>
      </c>
      <c r="AA1246" s="349">
        <v>7.7821011673151752E-2</v>
      </c>
      <c r="AB1246" s="342">
        <v>0</v>
      </c>
      <c r="AC1246" s="349">
        <v>0</v>
      </c>
      <c r="AD1246" s="350">
        <v>23.569883268482481</v>
      </c>
      <c r="AE1246" s="350">
        <v>32.633000000000003</v>
      </c>
      <c r="AF1246" s="350">
        <v>36.076999999999998</v>
      </c>
      <c r="AG1246" s="14"/>
      <c r="AH1246" s="342">
        <v>258</v>
      </c>
      <c r="AI1246" s="340">
        <v>32</v>
      </c>
      <c r="AJ1246" s="340">
        <v>56</v>
      </c>
      <c r="AK1246" s="340">
        <v>15</v>
      </c>
      <c r="AL1246" s="340">
        <v>50</v>
      </c>
      <c r="AM1246" s="340">
        <v>57</v>
      </c>
      <c r="AN1246" s="340">
        <v>35</v>
      </c>
      <c r="AO1246" s="340">
        <v>13</v>
      </c>
      <c r="AP1246" s="340">
        <v>0</v>
      </c>
      <c r="AQ1246" s="340">
        <v>0</v>
      </c>
      <c r="AR1246" s="340">
        <v>0</v>
      </c>
      <c r="AS1246" s="340">
        <v>0</v>
      </c>
      <c r="AT1246" s="340">
        <v>0</v>
      </c>
      <c r="AU1246" s="340">
        <v>0</v>
      </c>
      <c r="AV1246" s="340">
        <v>0</v>
      </c>
      <c r="AW1246" s="340">
        <v>0</v>
      </c>
      <c r="AX1246" s="340">
        <v>0</v>
      </c>
      <c r="AY1246" s="340">
        <v>0</v>
      </c>
      <c r="AZ1246" s="340">
        <v>0</v>
      </c>
      <c r="BA1246" s="340">
        <v>0</v>
      </c>
      <c r="BB1246" s="341">
        <v>0</v>
      </c>
      <c r="BC1246" s="342">
        <v>48</v>
      </c>
      <c r="BD1246" s="349">
        <v>0.18604651162790697</v>
      </c>
      <c r="BE1246" s="342">
        <v>13</v>
      </c>
      <c r="BF1246" s="349">
        <v>5.0387596899224806E-2</v>
      </c>
      <c r="BG1246" s="342">
        <v>0</v>
      </c>
      <c r="BH1246" s="349">
        <v>0</v>
      </c>
      <c r="BI1246" s="350">
        <v>21.459961240310093</v>
      </c>
      <c r="BJ1246" s="350">
        <v>30.8445</v>
      </c>
      <c r="BK1246" s="350">
        <v>35.333499999999994</v>
      </c>
      <c r="BL1246" s="14"/>
      <c r="BM1246" s="342">
        <v>515</v>
      </c>
      <c r="BN1246" s="340">
        <v>39</v>
      </c>
      <c r="BO1246" s="340">
        <v>92</v>
      </c>
      <c r="BP1246" s="340">
        <v>70</v>
      </c>
      <c r="BQ1246" s="340">
        <v>89</v>
      </c>
      <c r="BR1246" s="340">
        <v>122</v>
      </c>
      <c r="BS1246" s="340">
        <v>70</v>
      </c>
      <c r="BT1246" s="340">
        <v>30</v>
      </c>
      <c r="BU1246" s="340">
        <v>3</v>
      </c>
      <c r="BV1246" s="340">
        <v>0</v>
      </c>
      <c r="BW1246" s="340">
        <v>0</v>
      </c>
      <c r="BX1246" s="340">
        <v>0</v>
      </c>
      <c r="BY1246" s="340">
        <v>0</v>
      </c>
      <c r="BZ1246" s="340">
        <v>0</v>
      </c>
      <c r="CA1246" s="340">
        <v>0</v>
      </c>
      <c r="CB1246" s="340">
        <v>0</v>
      </c>
      <c r="CC1246" s="340">
        <v>0</v>
      </c>
      <c r="CD1246" s="340">
        <v>0</v>
      </c>
      <c r="CE1246" s="340">
        <v>0</v>
      </c>
      <c r="CF1246" s="340">
        <v>0</v>
      </c>
      <c r="CG1246" s="341">
        <v>0</v>
      </c>
      <c r="CH1246" s="298">
        <v>103</v>
      </c>
      <c r="CI1246" s="313">
        <v>0.2</v>
      </c>
      <c r="CJ1246" s="298">
        <v>33</v>
      </c>
      <c r="CK1246" s="313">
        <v>6.4077669902912623E-2</v>
      </c>
      <c r="CL1246" s="298">
        <v>0</v>
      </c>
      <c r="CM1246" s="313">
        <v>0</v>
      </c>
      <c r="CN1246" s="314">
        <v>22.512873786407752</v>
      </c>
      <c r="CO1246" s="314">
        <v>31.402000000000001</v>
      </c>
      <c r="CP1246" s="314">
        <v>35.792000000000002</v>
      </c>
      <c r="CQ1246" s="9"/>
    </row>
    <row r="1247" spans="1:95" x14ac:dyDescent="0.35">
      <c r="A1247" s="172"/>
      <c r="H1247" s="9"/>
      <c r="I1247" s="9"/>
      <c r="AG1247" s="9"/>
      <c r="AM1247" s="9"/>
      <c r="AN1247" s="9"/>
      <c r="BL1247" s="9"/>
      <c r="BR1247" s="9"/>
      <c r="BS1247" s="9"/>
      <c r="CQ1247" s="9"/>
    </row>
    <row r="1248" spans="1:95" x14ac:dyDescent="0.35">
      <c r="A1248" s="172"/>
      <c r="B1248" s="177" t="s">
        <v>7</v>
      </c>
      <c r="C1248" s="17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36"/>
      <c r="AG1248" s="9"/>
      <c r="AM1248" s="9"/>
      <c r="AN1248" s="9"/>
      <c r="BL1248" s="9"/>
      <c r="BR1248" s="9"/>
      <c r="BS1248" s="9"/>
      <c r="CQ1248" s="9"/>
    </row>
    <row r="1249" spans="1:95" x14ac:dyDescent="0.35">
      <c r="A1249" s="172">
        <v>7</v>
      </c>
      <c r="B1249" s="229">
        <v>0</v>
      </c>
      <c r="C1249" s="77">
        <v>2</v>
      </c>
      <c r="D1249" s="237">
        <v>0</v>
      </c>
      <c r="E1249" s="70">
        <v>0</v>
      </c>
      <c r="F1249" s="70">
        <v>1</v>
      </c>
      <c r="G1249" s="70">
        <v>0</v>
      </c>
      <c r="H1249" s="70">
        <v>1</v>
      </c>
      <c r="I1249" s="70">
        <v>0</v>
      </c>
      <c r="J1249" s="70">
        <v>0</v>
      </c>
      <c r="K1249" s="70">
        <v>0</v>
      </c>
      <c r="L1249" s="70">
        <v>0</v>
      </c>
      <c r="M1249" s="70">
        <v>0</v>
      </c>
      <c r="N1249" s="70">
        <v>0</v>
      </c>
      <c r="O1249" s="70">
        <v>0</v>
      </c>
      <c r="P1249" s="70">
        <v>0</v>
      </c>
      <c r="Q1249" s="70">
        <v>0</v>
      </c>
      <c r="R1249" s="70">
        <v>0</v>
      </c>
      <c r="S1249" s="70">
        <v>0</v>
      </c>
      <c r="T1249" s="70">
        <v>0</v>
      </c>
      <c r="U1249" s="70">
        <v>0</v>
      </c>
      <c r="V1249" s="70">
        <v>0</v>
      </c>
      <c r="W1249" s="238">
        <v>0</v>
      </c>
      <c r="X1249" s="80">
        <v>0</v>
      </c>
      <c r="Y1249" s="27">
        <v>0</v>
      </c>
      <c r="Z1249" s="80">
        <v>0</v>
      </c>
      <c r="AA1249" s="27">
        <v>0</v>
      </c>
      <c r="AB1249" s="80">
        <v>0</v>
      </c>
      <c r="AC1249" s="27">
        <v>0</v>
      </c>
      <c r="AD1249" s="22">
        <v>22.395</v>
      </c>
      <c r="AE1249" s="22" t="s">
        <v>105</v>
      </c>
      <c r="AF1249" s="22" t="s">
        <v>105</v>
      </c>
      <c r="AG1249" s="9"/>
      <c r="AH1249" s="77">
        <v>0</v>
      </c>
      <c r="AI1249" s="237">
        <v>0</v>
      </c>
      <c r="AJ1249" s="70">
        <v>0</v>
      </c>
      <c r="AK1249" s="70">
        <v>0</v>
      </c>
      <c r="AL1249" s="70">
        <v>0</v>
      </c>
      <c r="AM1249" s="70">
        <v>0</v>
      </c>
      <c r="AN1249" s="70">
        <v>0</v>
      </c>
      <c r="AO1249" s="70">
        <v>0</v>
      </c>
      <c r="AP1249" s="70">
        <v>0</v>
      </c>
      <c r="AQ1249" s="70">
        <v>0</v>
      </c>
      <c r="AR1249" s="70">
        <v>0</v>
      </c>
      <c r="AS1249" s="70">
        <v>0</v>
      </c>
      <c r="AT1249" s="70">
        <v>0</v>
      </c>
      <c r="AU1249" s="70">
        <v>0</v>
      </c>
      <c r="AV1249" s="70">
        <v>0</v>
      </c>
      <c r="AW1249" s="70">
        <v>0</v>
      </c>
      <c r="AX1249" s="70">
        <v>0</v>
      </c>
      <c r="AY1249" s="70">
        <v>0</v>
      </c>
      <c r="AZ1249" s="70">
        <v>0</v>
      </c>
      <c r="BA1249" s="70">
        <v>0</v>
      </c>
      <c r="BB1249" s="238">
        <v>0</v>
      </c>
      <c r="BC1249" s="80">
        <v>0</v>
      </c>
      <c r="BD1249" s="27" t="s">
        <v>105</v>
      </c>
      <c r="BE1249" s="80">
        <v>0</v>
      </c>
      <c r="BF1249" s="27" t="s">
        <v>105</v>
      </c>
      <c r="BG1249" s="80">
        <v>0</v>
      </c>
      <c r="BH1249" s="27" t="s">
        <v>105</v>
      </c>
      <c r="BI1249" s="22" t="s">
        <v>105</v>
      </c>
      <c r="BJ1249" s="22" t="s">
        <v>105</v>
      </c>
      <c r="BK1249" s="22" t="s">
        <v>105</v>
      </c>
      <c r="BL1249" s="9"/>
      <c r="BM1249" s="77">
        <v>2</v>
      </c>
      <c r="BN1249" s="252">
        <v>0</v>
      </c>
      <c r="BO1249" s="142">
        <v>0</v>
      </c>
      <c r="BP1249" s="142">
        <v>1</v>
      </c>
      <c r="BQ1249" s="142">
        <v>0</v>
      </c>
      <c r="BR1249" s="142">
        <v>1</v>
      </c>
      <c r="BS1249" s="142">
        <v>0</v>
      </c>
      <c r="BT1249" s="142">
        <v>0</v>
      </c>
      <c r="BU1249" s="142">
        <v>0</v>
      </c>
      <c r="BV1249" s="142">
        <v>0</v>
      </c>
      <c r="BW1249" s="142">
        <v>0</v>
      </c>
      <c r="BX1249" s="142">
        <v>0</v>
      </c>
      <c r="BY1249" s="142">
        <v>0</v>
      </c>
      <c r="BZ1249" s="142">
        <v>0</v>
      </c>
      <c r="CA1249" s="142">
        <v>0</v>
      </c>
      <c r="CB1249" s="142">
        <v>0</v>
      </c>
      <c r="CC1249" s="142">
        <v>0</v>
      </c>
      <c r="CD1249" s="142">
        <v>0</v>
      </c>
      <c r="CE1249" s="142">
        <v>0</v>
      </c>
      <c r="CF1249" s="142">
        <v>0</v>
      </c>
      <c r="CG1249" s="143">
        <v>0</v>
      </c>
      <c r="CH1249" s="80">
        <v>0</v>
      </c>
      <c r="CI1249" s="27">
        <v>0</v>
      </c>
      <c r="CJ1249" s="80">
        <v>0</v>
      </c>
      <c r="CK1249" s="27">
        <v>0</v>
      </c>
      <c r="CL1249" s="80">
        <v>0</v>
      </c>
      <c r="CM1249" s="27">
        <v>0</v>
      </c>
      <c r="CN1249" s="22">
        <v>22.395</v>
      </c>
      <c r="CO1249" s="22" t="s">
        <v>105</v>
      </c>
      <c r="CP1249" s="22" t="s">
        <v>105</v>
      </c>
      <c r="CQ1249" s="9"/>
    </row>
    <row r="1250" spans="1:95" x14ac:dyDescent="0.35">
      <c r="A1250" s="172">
        <v>7</v>
      </c>
      <c r="B1250" s="229">
        <v>4.1667000000000003E-2</v>
      </c>
      <c r="C1250" s="78">
        <v>0</v>
      </c>
      <c r="D1250" s="193">
        <v>0</v>
      </c>
      <c r="E1250" s="101">
        <v>0</v>
      </c>
      <c r="F1250" s="101">
        <v>0</v>
      </c>
      <c r="G1250" s="101">
        <v>0</v>
      </c>
      <c r="H1250" s="101">
        <v>0</v>
      </c>
      <c r="I1250" s="101">
        <v>0</v>
      </c>
      <c r="J1250" s="101">
        <v>0</v>
      </c>
      <c r="K1250" s="101">
        <v>0</v>
      </c>
      <c r="L1250" s="101">
        <v>0</v>
      </c>
      <c r="M1250" s="101">
        <v>0</v>
      </c>
      <c r="N1250" s="101">
        <v>0</v>
      </c>
      <c r="O1250" s="101">
        <v>0</v>
      </c>
      <c r="P1250" s="101">
        <v>0</v>
      </c>
      <c r="Q1250" s="101">
        <v>0</v>
      </c>
      <c r="R1250" s="101">
        <v>0</v>
      </c>
      <c r="S1250" s="101">
        <v>0</v>
      </c>
      <c r="T1250" s="101">
        <v>0</v>
      </c>
      <c r="U1250" s="101">
        <v>0</v>
      </c>
      <c r="V1250" s="101">
        <v>0</v>
      </c>
      <c r="W1250" s="239">
        <v>0</v>
      </c>
      <c r="X1250" s="81">
        <v>0</v>
      </c>
      <c r="Y1250" s="28" t="s">
        <v>105</v>
      </c>
      <c r="Z1250" s="81">
        <v>0</v>
      </c>
      <c r="AA1250" s="28" t="s">
        <v>105</v>
      </c>
      <c r="AB1250" s="81">
        <v>0</v>
      </c>
      <c r="AC1250" s="28" t="s">
        <v>105</v>
      </c>
      <c r="AD1250" s="24" t="s">
        <v>105</v>
      </c>
      <c r="AE1250" s="24" t="s">
        <v>105</v>
      </c>
      <c r="AF1250" s="24" t="s">
        <v>105</v>
      </c>
      <c r="AG1250" s="9"/>
      <c r="AH1250" s="78">
        <v>0</v>
      </c>
      <c r="AI1250" s="193">
        <v>0</v>
      </c>
      <c r="AJ1250" s="101">
        <v>0</v>
      </c>
      <c r="AK1250" s="101">
        <v>0</v>
      </c>
      <c r="AL1250" s="101">
        <v>0</v>
      </c>
      <c r="AM1250" s="101">
        <v>0</v>
      </c>
      <c r="AN1250" s="101">
        <v>0</v>
      </c>
      <c r="AO1250" s="101">
        <v>0</v>
      </c>
      <c r="AP1250" s="101">
        <v>0</v>
      </c>
      <c r="AQ1250" s="101">
        <v>0</v>
      </c>
      <c r="AR1250" s="101">
        <v>0</v>
      </c>
      <c r="AS1250" s="101">
        <v>0</v>
      </c>
      <c r="AT1250" s="101">
        <v>0</v>
      </c>
      <c r="AU1250" s="101">
        <v>0</v>
      </c>
      <c r="AV1250" s="101">
        <v>0</v>
      </c>
      <c r="AW1250" s="101">
        <v>0</v>
      </c>
      <c r="AX1250" s="101">
        <v>0</v>
      </c>
      <c r="AY1250" s="101">
        <v>0</v>
      </c>
      <c r="AZ1250" s="101">
        <v>0</v>
      </c>
      <c r="BA1250" s="101">
        <v>0</v>
      </c>
      <c r="BB1250" s="239">
        <v>0</v>
      </c>
      <c r="BC1250" s="81">
        <v>0</v>
      </c>
      <c r="BD1250" s="28" t="s">
        <v>105</v>
      </c>
      <c r="BE1250" s="81">
        <v>0</v>
      </c>
      <c r="BF1250" s="28" t="s">
        <v>105</v>
      </c>
      <c r="BG1250" s="81">
        <v>0</v>
      </c>
      <c r="BH1250" s="28" t="s">
        <v>105</v>
      </c>
      <c r="BI1250" s="24" t="s">
        <v>105</v>
      </c>
      <c r="BJ1250" s="24" t="s">
        <v>105</v>
      </c>
      <c r="BK1250" s="24" t="s">
        <v>105</v>
      </c>
      <c r="BL1250" s="9"/>
      <c r="BM1250" s="78">
        <v>0</v>
      </c>
      <c r="BN1250" s="182">
        <v>0</v>
      </c>
      <c r="BO1250" s="8">
        <v>0</v>
      </c>
      <c r="BP1250" s="8">
        <v>0</v>
      </c>
      <c r="BQ1250" s="8">
        <v>0</v>
      </c>
      <c r="BR1250" s="8">
        <v>0</v>
      </c>
      <c r="BS1250" s="8">
        <v>0</v>
      </c>
      <c r="BT1250" s="8">
        <v>0</v>
      </c>
      <c r="BU1250" s="8">
        <v>0</v>
      </c>
      <c r="BV1250" s="8">
        <v>0</v>
      </c>
      <c r="BW1250" s="8">
        <v>0</v>
      </c>
      <c r="BX1250" s="8">
        <v>0</v>
      </c>
      <c r="BY1250" s="8">
        <v>0</v>
      </c>
      <c r="BZ1250" s="8">
        <v>0</v>
      </c>
      <c r="CA1250" s="8">
        <v>0</v>
      </c>
      <c r="CB1250" s="8">
        <v>0</v>
      </c>
      <c r="CC1250" s="8">
        <v>0</v>
      </c>
      <c r="CD1250" s="8">
        <v>0</v>
      </c>
      <c r="CE1250" s="8">
        <v>0</v>
      </c>
      <c r="CF1250" s="8">
        <v>0</v>
      </c>
      <c r="CG1250" s="145">
        <v>0</v>
      </c>
      <c r="CH1250" s="81">
        <v>0</v>
      </c>
      <c r="CI1250" s="28" t="s">
        <v>105</v>
      </c>
      <c r="CJ1250" s="81">
        <v>0</v>
      </c>
      <c r="CK1250" s="28" t="s">
        <v>105</v>
      </c>
      <c r="CL1250" s="81">
        <v>0</v>
      </c>
      <c r="CM1250" s="28" t="s">
        <v>105</v>
      </c>
      <c r="CN1250" s="24" t="s">
        <v>105</v>
      </c>
      <c r="CO1250" s="24" t="s">
        <v>105</v>
      </c>
      <c r="CP1250" s="24" t="s">
        <v>105</v>
      </c>
      <c r="CQ1250" s="9"/>
    </row>
    <row r="1251" spans="1:95" x14ac:dyDescent="0.35">
      <c r="A1251" s="172">
        <v>7</v>
      </c>
      <c r="B1251" s="229">
        <v>8.3333000000000004E-2</v>
      </c>
      <c r="C1251" s="78">
        <v>0</v>
      </c>
      <c r="D1251" s="193">
        <v>0</v>
      </c>
      <c r="E1251" s="101">
        <v>0</v>
      </c>
      <c r="F1251" s="101">
        <v>0</v>
      </c>
      <c r="G1251" s="101">
        <v>0</v>
      </c>
      <c r="H1251" s="101">
        <v>0</v>
      </c>
      <c r="I1251" s="101">
        <v>0</v>
      </c>
      <c r="J1251" s="101">
        <v>0</v>
      </c>
      <c r="K1251" s="101">
        <v>0</v>
      </c>
      <c r="L1251" s="101">
        <v>0</v>
      </c>
      <c r="M1251" s="101">
        <v>0</v>
      </c>
      <c r="N1251" s="101">
        <v>0</v>
      </c>
      <c r="O1251" s="101">
        <v>0</v>
      </c>
      <c r="P1251" s="101">
        <v>0</v>
      </c>
      <c r="Q1251" s="101">
        <v>0</v>
      </c>
      <c r="R1251" s="101">
        <v>0</v>
      </c>
      <c r="S1251" s="101">
        <v>0</v>
      </c>
      <c r="T1251" s="101">
        <v>0</v>
      </c>
      <c r="U1251" s="101">
        <v>0</v>
      </c>
      <c r="V1251" s="101">
        <v>0</v>
      </c>
      <c r="W1251" s="239">
        <v>0</v>
      </c>
      <c r="X1251" s="81">
        <v>0</v>
      </c>
      <c r="Y1251" s="28" t="s">
        <v>105</v>
      </c>
      <c r="Z1251" s="81">
        <v>0</v>
      </c>
      <c r="AA1251" s="28" t="s">
        <v>105</v>
      </c>
      <c r="AB1251" s="81">
        <v>0</v>
      </c>
      <c r="AC1251" s="28" t="s">
        <v>105</v>
      </c>
      <c r="AD1251" s="24" t="s">
        <v>105</v>
      </c>
      <c r="AE1251" s="24" t="s">
        <v>105</v>
      </c>
      <c r="AF1251" s="24" t="s">
        <v>105</v>
      </c>
      <c r="AG1251" s="9"/>
      <c r="AH1251" s="78">
        <v>0</v>
      </c>
      <c r="AI1251" s="193">
        <v>0</v>
      </c>
      <c r="AJ1251" s="101">
        <v>0</v>
      </c>
      <c r="AK1251" s="101">
        <v>0</v>
      </c>
      <c r="AL1251" s="101">
        <v>0</v>
      </c>
      <c r="AM1251" s="101">
        <v>0</v>
      </c>
      <c r="AN1251" s="101">
        <v>0</v>
      </c>
      <c r="AO1251" s="101">
        <v>0</v>
      </c>
      <c r="AP1251" s="101">
        <v>0</v>
      </c>
      <c r="AQ1251" s="101">
        <v>0</v>
      </c>
      <c r="AR1251" s="101">
        <v>0</v>
      </c>
      <c r="AS1251" s="101">
        <v>0</v>
      </c>
      <c r="AT1251" s="101">
        <v>0</v>
      </c>
      <c r="AU1251" s="101">
        <v>0</v>
      </c>
      <c r="AV1251" s="101">
        <v>0</v>
      </c>
      <c r="AW1251" s="101">
        <v>0</v>
      </c>
      <c r="AX1251" s="101">
        <v>0</v>
      </c>
      <c r="AY1251" s="101">
        <v>0</v>
      </c>
      <c r="AZ1251" s="101">
        <v>0</v>
      </c>
      <c r="BA1251" s="101">
        <v>0</v>
      </c>
      <c r="BB1251" s="239">
        <v>0</v>
      </c>
      <c r="BC1251" s="81">
        <v>0</v>
      </c>
      <c r="BD1251" s="28" t="s">
        <v>105</v>
      </c>
      <c r="BE1251" s="81">
        <v>0</v>
      </c>
      <c r="BF1251" s="28" t="s">
        <v>105</v>
      </c>
      <c r="BG1251" s="81">
        <v>0</v>
      </c>
      <c r="BH1251" s="28" t="s">
        <v>105</v>
      </c>
      <c r="BI1251" s="24" t="s">
        <v>105</v>
      </c>
      <c r="BJ1251" s="24" t="s">
        <v>105</v>
      </c>
      <c r="BK1251" s="24" t="s">
        <v>105</v>
      </c>
      <c r="BL1251" s="9"/>
      <c r="BM1251" s="78">
        <v>0</v>
      </c>
      <c r="BN1251" s="182">
        <v>0</v>
      </c>
      <c r="BO1251" s="8">
        <v>0</v>
      </c>
      <c r="BP1251" s="8">
        <v>0</v>
      </c>
      <c r="BQ1251" s="8">
        <v>0</v>
      </c>
      <c r="BR1251" s="8">
        <v>0</v>
      </c>
      <c r="BS1251" s="8">
        <v>0</v>
      </c>
      <c r="BT1251" s="8">
        <v>0</v>
      </c>
      <c r="BU1251" s="8">
        <v>0</v>
      </c>
      <c r="BV1251" s="8">
        <v>0</v>
      </c>
      <c r="BW1251" s="8">
        <v>0</v>
      </c>
      <c r="BX1251" s="8">
        <v>0</v>
      </c>
      <c r="BY1251" s="8">
        <v>0</v>
      </c>
      <c r="BZ1251" s="8">
        <v>0</v>
      </c>
      <c r="CA1251" s="8">
        <v>0</v>
      </c>
      <c r="CB1251" s="8">
        <v>0</v>
      </c>
      <c r="CC1251" s="8">
        <v>0</v>
      </c>
      <c r="CD1251" s="8">
        <v>0</v>
      </c>
      <c r="CE1251" s="8">
        <v>0</v>
      </c>
      <c r="CF1251" s="8">
        <v>0</v>
      </c>
      <c r="CG1251" s="145">
        <v>0</v>
      </c>
      <c r="CH1251" s="81">
        <v>0</v>
      </c>
      <c r="CI1251" s="28" t="s">
        <v>105</v>
      </c>
      <c r="CJ1251" s="81">
        <v>0</v>
      </c>
      <c r="CK1251" s="28" t="s">
        <v>105</v>
      </c>
      <c r="CL1251" s="81">
        <v>0</v>
      </c>
      <c r="CM1251" s="28" t="s">
        <v>105</v>
      </c>
      <c r="CN1251" s="24" t="s">
        <v>105</v>
      </c>
      <c r="CO1251" s="24" t="s">
        <v>105</v>
      </c>
      <c r="CP1251" s="24" t="s">
        <v>105</v>
      </c>
      <c r="CQ1251" s="9"/>
    </row>
    <row r="1252" spans="1:95" x14ac:dyDescent="0.35">
      <c r="A1252" s="172">
        <v>7</v>
      </c>
      <c r="B1252" s="229">
        <v>0.125</v>
      </c>
      <c r="C1252" s="78">
        <v>0</v>
      </c>
      <c r="D1252" s="193">
        <v>0</v>
      </c>
      <c r="E1252" s="101">
        <v>0</v>
      </c>
      <c r="F1252" s="101">
        <v>0</v>
      </c>
      <c r="G1252" s="101">
        <v>0</v>
      </c>
      <c r="H1252" s="101">
        <v>0</v>
      </c>
      <c r="I1252" s="101">
        <v>0</v>
      </c>
      <c r="J1252" s="101">
        <v>0</v>
      </c>
      <c r="K1252" s="101">
        <v>0</v>
      </c>
      <c r="L1252" s="101">
        <v>0</v>
      </c>
      <c r="M1252" s="101">
        <v>0</v>
      </c>
      <c r="N1252" s="101">
        <v>0</v>
      </c>
      <c r="O1252" s="101">
        <v>0</v>
      </c>
      <c r="P1252" s="101">
        <v>0</v>
      </c>
      <c r="Q1252" s="101">
        <v>0</v>
      </c>
      <c r="R1252" s="101">
        <v>0</v>
      </c>
      <c r="S1252" s="101">
        <v>0</v>
      </c>
      <c r="T1252" s="101">
        <v>0</v>
      </c>
      <c r="U1252" s="101">
        <v>0</v>
      </c>
      <c r="V1252" s="101">
        <v>0</v>
      </c>
      <c r="W1252" s="239">
        <v>0</v>
      </c>
      <c r="X1252" s="81">
        <v>0</v>
      </c>
      <c r="Y1252" s="28" t="s">
        <v>105</v>
      </c>
      <c r="Z1252" s="81">
        <v>0</v>
      </c>
      <c r="AA1252" s="28" t="s">
        <v>105</v>
      </c>
      <c r="AB1252" s="81">
        <v>0</v>
      </c>
      <c r="AC1252" s="28" t="s">
        <v>105</v>
      </c>
      <c r="AD1252" s="24" t="s">
        <v>105</v>
      </c>
      <c r="AE1252" s="24" t="s">
        <v>105</v>
      </c>
      <c r="AF1252" s="24" t="s">
        <v>105</v>
      </c>
      <c r="AG1252" s="9"/>
      <c r="AH1252" s="78">
        <v>0</v>
      </c>
      <c r="AI1252" s="193">
        <v>0</v>
      </c>
      <c r="AJ1252" s="101">
        <v>0</v>
      </c>
      <c r="AK1252" s="101">
        <v>0</v>
      </c>
      <c r="AL1252" s="101">
        <v>0</v>
      </c>
      <c r="AM1252" s="101">
        <v>0</v>
      </c>
      <c r="AN1252" s="101">
        <v>0</v>
      </c>
      <c r="AO1252" s="101">
        <v>0</v>
      </c>
      <c r="AP1252" s="101">
        <v>0</v>
      </c>
      <c r="AQ1252" s="101">
        <v>0</v>
      </c>
      <c r="AR1252" s="101">
        <v>0</v>
      </c>
      <c r="AS1252" s="101">
        <v>0</v>
      </c>
      <c r="AT1252" s="101">
        <v>0</v>
      </c>
      <c r="AU1252" s="101">
        <v>0</v>
      </c>
      <c r="AV1252" s="101">
        <v>0</v>
      </c>
      <c r="AW1252" s="101">
        <v>0</v>
      </c>
      <c r="AX1252" s="101">
        <v>0</v>
      </c>
      <c r="AY1252" s="101">
        <v>0</v>
      </c>
      <c r="AZ1252" s="101">
        <v>0</v>
      </c>
      <c r="BA1252" s="101">
        <v>0</v>
      </c>
      <c r="BB1252" s="239">
        <v>0</v>
      </c>
      <c r="BC1252" s="81">
        <v>0</v>
      </c>
      <c r="BD1252" s="28" t="s">
        <v>105</v>
      </c>
      <c r="BE1252" s="81">
        <v>0</v>
      </c>
      <c r="BF1252" s="28" t="s">
        <v>105</v>
      </c>
      <c r="BG1252" s="81">
        <v>0</v>
      </c>
      <c r="BH1252" s="28" t="s">
        <v>105</v>
      </c>
      <c r="BI1252" s="24" t="s">
        <v>105</v>
      </c>
      <c r="BJ1252" s="24" t="s">
        <v>105</v>
      </c>
      <c r="BK1252" s="24" t="s">
        <v>105</v>
      </c>
      <c r="BL1252" s="9"/>
      <c r="BM1252" s="78">
        <v>0</v>
      </c>
      <c r="BN1252" s="182">
        <v>0</v>
      </c>
      <c r="BO1252" s="8">
        <v>0</v>
      </c>
      <c r="BP1252" s="8">
        <v>0</v>
      </c>
      <c r="BQ1252" s="8">
        <v>0</v>
      </c>
      <c r="BR1252" s="8">
        <v>0</v>
      </c>
      <c r="BS1252" s="8">
        <v>0</v>
      </c>
      <c r="BT1252" s="8">
        <v>0</v>
      </c>
      <c r="BU1252" s="8">
        <v>0</v>
      </c>
      <c r="BV1252" s="8">
        <v>0</v>
      </c>
      <c r="BW1252" s="8">
        <v>0</v>
      </c>
      <c r="BX1252" s="8">
        <v>0</v>
      </c>
      <c r="BY1252" s="8">
        <v>0</v>
      </c>
      <c r="BZ1252" s="8">
        <v>0</v>
      </c>
      <c r="CA1252" s="8">
        <v>0</v>
      </c>
      <c r="CB1252" s="8">
        <v>0</v>
      </c>
      <c r="CC1252" s="8">
        <v>0</v>
      </c>
      <c r="CD1252" s="8">
        <v>0</v>
      </c>
      <c r="CE1252" s="8">
        <v>0</v>
      </c>
      <c r="CF1252" s="8">
        <v>0</v>
      </c>
      <c r="CG1252" s="145">
        <v>0</v>
      </c>
      <c r="CH1252" s="81">
        <v>0</v>
      </c>
      <c r="CI1252" s="28" t="s">
        <v>105</v>
      </c>
      <c r="CJ1252" s="81">
        <v>0</v>
      </c>
      <c r="CK1252" s="28" t="s">
        <v>105</v>
      </c>
      <c r="CL1252" s="81">
        <v>0</v>
      </c>
      <c r="CM1252" s="28" t="s">
        <v>105</v>
      </c>
      <c r="CN1252" s="24" t="s">
        <v>105</v>
      </c>
      <c r="CO1252" s="24" t="s">
        <v>105</v>
      </c>
      <c r="CP1252" s="24" t="s">
        <v>105</v>
      </c>
      <c r="CQ1252" s="9"/>
    </row>
    <row r="1253" spans="1:95" x14ac:dyDescent="0.35">
      <c r="A1253" s="172">
        <v>7</v>
      </c>
      <c r="B1253" s="229">
        <v>0.16666700000000001</v>
      </c>
      <c r="C1253" s="78">
        <v>1</v>
      </c>
      <c r="D1253" s="193">
        <v>0</v>
      </c>
      <c r="E1253" s="101">
        <v>0</v>
      </c>
      <c r="F1253" s="101">
        <v>1</v>
      </c>
      <c r="G1253" s="101">
        <v>0</v>
      </c>
      <c r="H1253" s="101">
        <v>0</v>
      </c>
      <c r="I1253" s="101">
        <v>0</v>
      </c>
      <c r="J1253" s="101">
        <v>0</v>
      </c>
      <c r="K1253" s="101">
        <v>0</v>
      </c>
      <c r="L1253" s="101">
        <v>0</v>
      </c>
      <c r="M1253" s="101">
        <v>0</v>
      </c>
      <c r="N1253" s="101">
        <v>0</v>
      </c>
      <c r="O1253" s="101">
        <v>0</v>
      </c>
      <c r="P1253" s="101">
        <v>0</v>
      </c>
      <c r="Q1253" s="101">
        <v>0</v>
      </c>
      <c r="R1253" s="101">
        <v>0</v>
      </c>
      <c r="S1253" s="101">
        <v>0</v>
      </c>
      <c r="T1253" s="101">
        <v>0</v>
      </c>
      <c r="U1253" s="101">
        <v>0</v>
      </c>
      <c r="V1253" s="101">
        <v>0</v>
      </c>
      <c r="W1253" s="239">
        <v>0</v>
      </c>
      <c r="X1253" s="81">
        <v>0</v>
      </c>
      <c r="Y1253" s="28">
        <v>0</v>
      </c>
      <c r="Z1253" s="81">
        <v>0</v>
      </c>
      <c r="AA1253" s="28">
        <v>0</v>
      </c>
      <c r="AB1253" s="81">
        <v>0</v>
      </c>
      <c r="AC1253" s="28">
        <v>0</v>
      </c>
      <c r="AD1253" s="24">
        <v>15.5</v>
      </c>
      <c r="AE1253" s="24" t="s">
        <v>105</v>
      </c>
      <c r="AF1253" s="24" t="s">
        <v>105</v>
      </c>
      <c r="AG1253" s="9"/>
      <c r="AH1253" s="78">
        <v>0</v>
      </c>
      <c r="AI1253" s="193">
        <v>0</v>
      </c>
      <c r="AJ1253" s="101">
        <v>0</v>
      </c>
      <c r="AK1253" s="101">
        <v>0</v>
      </c>
      <c r="AL1253" s="101">
        <v>0</v>
      </c>
      <c r="AM1253" s="101">
        <v>0</v>
      </c>
      <c r="AN1253" s="101">
        <v>0</v>
      </c>
      <c r="AO1253" s="101">
        <v>0</v>
      </c>
      <c r="AP1253" s="101">
        <v>0</v>
      </c>
      <c r="AQ1253" s="101">
        <v>0</v>
      </c>
      <c r="AR1253" s="101">
        <v>0</v>
      </c>
      <c r="AS1253" s="101">
        <v>0</v>
      </c>
      <c r="AT1253" s="101">
        <v>0</v>
      </c>
      <c r="AU1253" s="101">
        <v>0</v>
      </c>
      <c r="AV1253" s="101">
        <v>0</v>
      </c>
      <c r="AW1253" s="101">
        <v>0</v>
      </c>
      <c r="AX1253" s="101">
        <v>0</v>
      </c>
      <c r="AY1253" s="101">
        <v>0</v>
      </c>
      <c r="AZ1253" s="101">
        <v>0</v>
      </c>
      <c r="BA1253" s="101">
        <v>0</v>
      </c>
      <c r="BB1253" s="239">
        <v>0</v>
      </c>
      <c r="BC1253" s="81">
        <v>0</v>
      </c>
      <c r="BD1253" s="28" t="s">
        <v>105</v>
      </c>
      <c r="BE1253" s="81">
        <v>0</v>
      </c>
      <c r="BF1253" s="28" t="s">
        <v>105</v>
      </c>
      <c r="BG1253" s="81">
        <v>0</v>
      </c>
      <c r="BH1253" s="28" t="s">
        <v>105</v>
      </c>
      <c r="BI1253" s="24" t="s">
        <v>105</v>
      </c>
      <c r="BJ1253" s="24" t="s">
        <v>105</v>
      </c>
      <c r="BK1253" s="24" t="s">
        <v>105</v>
      </c>
      <c r="BL1253" s="9"/>
      <c r="BM1253" s="78">
        <v>1</v>
      </c>
      <c r="BN1253" s="182">
        <v>0</v>
      </c>
      <c r="BO1253" s="8">
        <v>0</v>
      </c>
      <c r="BP1253" s="8">
        <v>1</v>
      </c>
      <c r="BQ1253" s="8">
        <v>0</v>
      </c>
      <c r="BR1253" s="8">
        <v>0</v>
      </c>
      <c r="BS1253" s="8">
        <v>0</v>
      </c>
      <c r="BT1253" s="8">
        <v>0</v>
      </c>
      <c r="BU1253" s="8">
        <v>0</v>
      </c>
      <c r="BV1253" s="8">
        <v>0</v>
      </c>
      <c r="BW1253" s="8">
        <v>0</v>
      </c>
      <c r="BX1253" s="8">
        <v>0</v>
      </c>
      <c r="BY1253" s="8">
        <v>0</v>
      </c>
      <c r="BZ1253" s="8">
        <v>0</v>
      </c>
      <c r="CA1253" s="8">
        <v>0</v>
      </c>
      <c r="CB1253" s="8">
        <v>0</v>
      </c>
      <c r="CC1253" s="8">
        <v>0</v>
      </c>
      <c r="CD1253" s="8">
        <v>0</v>
      </c>
      <c r="CE1253" s="8">
        <v>0</v>
      </c>
      <c r="CF1253" s="8">
        <v>0</v>
      </c>
      <c r="CG1253" s="145">
        <v>0</v>
      </c>
      <c r="CH1253" s="81">
        <v>0</v>
      </c>
      <c r="CI1253" s="28">
        <v>0</v>
      </c>
      <c r="CJ1253" s="81">
        <v>0</v>
      </c>
      <c r="CK1253" s="28">
        <v>0</v>
      </c>
      <c r="CL1253" s="81">
        <v>0</v>
      </c>
      <c r="CM1253" s="28">
        <v>0</v>
      </c>
      <c r="CN1253" s="24">
        <v>15.5</v>
      </c>
      <c r="CO1253" s="24" t="s">
        <v>105</v>
      </c>
      <c r="CP1253" s="24" t="s">
        <v>105</v>
      </c>
      <c r="CQ1253" s="9"/>
    </row>
    <row r="1254" spans="1:95" x14ac:dyDescent="0.35">
      <c r="A1254" s="172">
        <v>7</v>
      </c>
      <c r="B1254" s="229">
        <v>0.20833299999999999</v>
      </c>
      <c r="C1254" s="78">
        <v>0</v>
      </c>
      <c r="D1254" s="193">
        <v>0</v>
      </c>
      <c r="E1254" s="101">
        <v>0</v>
      </c>
      <c r="F1254" s="101">
        <v>0</v>
      </c>
      <c r="G1254" s="101">
        <v>0</v>
      </c>
      <c r="H1254" s="101">
        <v>0</v>
      </c>
      <c r="I1254" s="101">
        <v>0</v>
      </c>
      <c r="J1254" s="101">
        <v>0</v>
      </c>
      <c r="K1254" s="101">
        <v>0</v>
      </c>
      <c r="L1254" s="101">
        <v>0</v>
      </c>
      <c r="M1254" s="101">
        <v>0</v>
      </c>
      <c r="N1254" s="101">
        <v>0</v>
      </c>
      <c r="O1254" s="101">
        <v>0</v>
      </c>
      <c r="P1254" s="101">
        <v>0</v>
      </c>
      <c r="Q1254" s="101">
        <v>0</v>
      </c>
      <c r="R1254" s="101">
        <v>0</v>
      </c>
      <c r="S1254" s="101">
        <v>0</v>
      </c>
      <c r="T1254" s="101">
        <v>0</v>
      </c>
      <c r="U1254" s="101">
        <v>0</v>
      </c>
      <c r="V1254" s="101">
        <v>0</v>
      </c>
      <c r="W1254" s="239">
        <v>0</v>
      </c>
      <c r="X1254" s="81">
        <v>0</v>
      </c>
      <c r="Y1254" s="28" t="s">
        <v>105</v>
      </c>
      <c r="Z1254" s="81">
        <v>0</v>
      </c>
      <c r="AA1254" s="28" t="s">
        <v>105</v>
      </c>
      <c r="AB1254" s="81">
        <v>0</v>
      </c>
      <c r="AC1254" s="28" t="s">
        <v>105</v>
      </c>
      <c r="AD1254" s="24" t="s">
        <v>105</v>
      </c>
      <c r="AE1254" s="24" t="s">
        <v>105</v>
      </c>
      <c r="AF1254" s="24" t="s">
        <v>105</v>
      </c>
      <c r="AG1254" s="9"/>
      <c r="AH1254" s="78">
        <v>1</v>
      </c>
      <c r="AI1254" s="193">
        <v>0</v>
      </c>
      <c r="AJ1254" s="101">
        <v>1</v>
      </c>
      <c r="AK1254" s="101">
        <v>0</v>
      </c>
      <c r="AL1254" s="101">
        <v>0</v>
      </c>
      <c r="AM1254" s="101">
        <v>0</v>
      </c>
      <c r="AN1254" s="101">
        <v>0</v>
      </c>
      <c r="AO1254" s="101">
        <v>0</v>
      </c>
      <c r="AP1254" s="101">
        <v>0</v>
      </c>
      <c r="AQ1254" s="101">
        <v>0</v>
      </c>
      <c r="AR1254" s="101">
        <v>0</v>
      </c>
      <c r="AS1254" s="101">
        <v>0</v>
      </c>
      <c r="AT1254" s="101">
        <v>0</v>
      </c>
      <c r="AU1254" s="101">
        <v>0</v>
      </c>
      <c r="AV1254" s="101">
        <v>0</v>
      </c>
      <c r="AW1254" s="101">
        <v>0</v>
      </c>
      <c r="AX1254" s="101">
        <v>0</v>
      </c>
      <c r="AY1254" s="101">
        <v>0</v>
      </c>
      <c r="AZ1254" s="101">
        <v>0</v>
      </c>
      <c r="BA1254" s="101">
        <v>0</v>
      </c>
      <c r="BB1254" s="239">
        <v>0</v>
      </c>
      <c r="BC1254" s="81">
        <v>0</v>
      </c>
      <c r="BD1254" s="28">
        <v>0</v>
      </c>
      <c r="BE1254" s="81">
        <v>0</v>
      </c>
      <c r="BF1254" s="28">
        <v>0</v>
      </c>
      <c r="BG1254" s="81">
        <v>0</v>
      </c>
      <c r="BH1254" s="28">
        <v>0</v>
      </c>
      <c r="BI1254" s="24">
        <v>14.08</v>
      </c>
      <c r="BJ1254" s="24" t="s">
        <v>105</v>
      </c>
      <c r="BK1254" s="24" t="s">
        <v>105</v>
      </c>
      <c r="BL1254" s="9"/>
      <c r="BM1254" s="78">
        <v>1</v>
      </c>
      <c r="BN1254" s="182">
        <v>0</v>
      </c>
      <c r="BO1254" s="8">
        <v>1</v>
      </c>
      <c r="BP1254" s="8">
        <v>0</v>
      </c>
      <c r="BQ1254" s="8">
        <v>0</v>
      </c>
      <c r="BR1254" s="8">
        <v>0</v>
      </c>
      <c r="BS1254" s="8">
        <v>0</v>
      </c>
      <c r="BT1254" s="8">
        <v>0</v>
      </c>
      <c r="BU1254" s="8">
        <v>0</v>
      </c>
      <c r="BV1254" s="8">
        <v>0</v>
      </c>
      <c r="BW1254" s="8">
        <v>0</v>
      </c>
      <c r="BX1254" s="8">
        <v>0</v>
      </c>
      <c r="BY1254" s="8">
        <v>0</v>
      </c>
      <c r="BZ1254" s="8">
        <v>0</v>
      </c>
      <c r="CA1254" s="8">
        <v>0</v>
      </c>
      <c r="CB1254" s="8">
        <v>0</v>
      </c>
      <c r="CC1254" s="8">
        <v>0</v>
      </c>
      <c r="CD1254" s="8">
        <v>0</v>
      </c>
      <c r="CE1254" s="8">
        <v>0</v>
      </c>
      <c r="CF1254" s="8">
        <v>0</v>
      </c>
      <c r="CG1254" s="145">
        <v>0</v>
      </c>
      <c r="CH1254" s="81">
        <v>0</v>
      </c>
      <c r="CI1254" s="28">
        <v>0</v>
      </c>
      <c r="CJ1254" s="81">
        <v>0</v>
      </c>
      <c r="CK1254" s="28">
        <v>0</v>
      </c>
      <c r="CL1254" s="81">
        <v>0</v>
      </c>
      <c r="CM1254" s="28">
        <v>0</v>
      </c>
      <c r="CN1254" s="24">
        <v>14.08</v>
      </c>
      <c r="CO1254" s="24" t="s">
        <v>105</v>
      </c>
      <c r="CP1254" s="24" t="s">
        <v>105</v>
      </c>
      <c r="CQ1254" s="9"/>
    </row>
    <row r="1255" spans="1:95" x14ac:dyDescent="0.35">
      <c r="A1255" s="172">
        <v>7</v>
      </c>
      <c r="B1255" s="229">
        <v>0.25</v>
      </c>
      <c r="C1255" s="78">
        <v>1</v>
      </c>
      <c r="D1255" s="193">
        <v>0</v>
      </c>
      <c r="E1255" s="101">
        <v>0</v>
      </c>
      <c r="F1255" s="101">
        <v>1</v>
      </c>
      <c r="G1255" s="101">
        <v>0</v>
      </c>
      <c r="H1255" s="101">
        <v>0</v>
      </c>
      <c r="I1255" s="101">
        <v>0</v>
      </c>
      <c r="J1255" s="101">
        <v>0</v>
      </c>
      <c r="K1255" s="101">
        <v>0</v>
      </c>
      <c r="L1255" s="101">
        <v>0</v>
      </c>
      <c r="M1255" s="101">
        <v>0</v>
      </c>
      <c r="N1255" s="101">
        <v>0</v>
      </c>
      <c r="O1255" s="101">
        <v>0</v>
      </c>
      <c r="P1255" s="101">
        <v>0</v>
      </c>
      <c r="Q1255" s="101">
        <v>0</v>
      </c>
      <c r="R1255" s="101">
        <v>0</v>
      </c>
      <c r="S1255" s="101">
        <v>0</v>
      </c>
      <c r="T1255" s="101">
        <v>0</v>
      </c>
      <c r="U1255" s="101">
        <v>0</v>
      </c>
      <c r="V1255" s="101">
        <v>0</v>
      </c>
      <c r="W1255" s="239">
        <v>0</v>
      </c>
      <c r="X1255" s="81">
        <v>0</v>
      </c>
      <c r="Y1255" s="28">
        <v>0</v>
      </c>
      <c r="Z1255" s="81">
        <v>0</v>
      </c>
      <c r="AA1255" s="28">
        <v>0</v>
      </c>
      <c r="AB1255" s="81">
        <v>0</v>
      </c>
      <c r="AC1255" s="28">
        <v>0</v>
      </c>
      <c r="AD1255" s="24">
        <v>17.46</v>
      </c>
      <c r="AE1255" s="24" t="s">
        <v>105</v>
      </c>
      <c r="AF1255" s="24" t="s">
        <v>105</v>
      </c>
      <c r="AG1255" s="9"/>
      <c r="AH1255" s="78">
        <v>1</v>
      </c>
      <c r="AI1255" s="193">
        <v>0</v>
      </c>
      <c r="AJ1255" s="101">
        <v>0</v>
      </c>
      <c r="AK1255" s="101">
        <v>0</v>
      </c>
      <c r="AL1255" s="101">
        <v>1</v>
      </c>
      <c r="AM1255" s="101">
        <v>0</v>
      </c>
      <c r="AN1255" s="101">
        <v>0</v>
      </c>
      <c r="AO1255" s="101">
        <v>0</v>
      </c>
      <c r="AP1255" s="101">
        <v>0</v>
      </c>
      <c r="AQ1255" s="101">
        <v>0</v>
      </c>
      <c r="AR1255" s="101">
        <v>0</v>
      </c>
      <c r="AS1255" s="101">
        <v>0</v>
      </c>
      <c r="AT1255" s="101">
        <v>0</v>
      </c>
      <c r="AU1255" s="101">
        <v>0</v>
      </c>
      <c r="AV1255" s="101">
        <v>0</v>
      </c>
      <c r="AW1255" s="101">
        <v>0</v>
      </c>
      <c r="AX1255" s="101">
        <v>0</v>
      </c>
      <c r="AY1255" s="101">
        <v>0</v>
      </c>
      <c r="AZ1255" s="101">
        <v>0</v>
      </c>
      <c r="BA1255" s="101">
        <v>0</v>
      </c>
      <c r="BB1255" s="239">
        <v>0</v>
      </c>
      <c r="BC1255" s="81">
        <v>0</v>
      </c>
      <c r="BD1255" s="28">
        <v>0</v>
      </c>
      <c r="BE1255" s="81">
        <v>0</v>
      </c>
      <c r="BF1255" s="28">
        <v>0</v>
      </c>
      <c r="BG1255" s="81">
        <v>0</v>
      </c>
      <c r="BH1255" s="28">
        <v>0</v>
      </c>
      <c r="BI1255" s="24">
        <v>21.36</v>
      </c>
      <c r="BJ1255" s="24" t="s">
        <v>105</v>
      </c>
      <c r="BK1255" s="24" t="s">
        <v>105</v>
      </c>
      <c r="BL1255" s="9"/>
      <c r="BM1255" s="78">
        <v>2</v>
      </c>
      <c r="BN1255" s="182">
        <v>0</v>
      </c>
      <c r="BO1255" s="8">
        <v>0</v>
      </c>
      <c r="BP1255" s="8">
        <v>1</v>
      </c>
      <c r="BQ1255" s="8">
        <v>1</v>
      </c>
      <c r="BR1255" s="8">
        <v>0</v>
      </c>
      <c r="BS1255" s="8">
        <v>0</v>
      </c>
      <c r="BT1255" s="8">
        <v>0</v>
      </c>
      <c r="BU1255" s="8">
        <v>0</v>
      </c>
      <c r="BV1255" s="8">
        <v>0</v>
      </c>
      <c r="BW1255" s="8">
        <v>0</v>
      </c>
      <c r="BX1255" s="8">
        <v>0</v>
      </c>
      <c r="BY1255" s="8">
        <v>0</v>
      </c>
      <c r="BZ1255" s="8">
        <v>0</v>
      </c>
      <c r="CA1255" s="8">
        <v>0</v>
      </c>
      <c r="CB1255" s="8">
        <v>0</v>
      </c>
      <c r="CC1255" s="8">
        <v>0</v>
      </c>
      <c r="CD1255" s="8">
        <v>0</v>
      </c>
      <c r="CE1255" s="8">
        <v>0</v>
      </c>
      <c r="CF1255" s="8">
        <v>0</v>
      </c>
      <c r="CG1255" s="145">
        <v>0</v>
      </c>
      <c r="CH1255" s="81">
        <v>0</v>
      </c>
      <c r="CI1255" s="28">
        <v>0</v>
      </c>
      <c r="CJ1255" s="81">
        <v>0</v>
      </c>
      <c r="CK1255" s="28">
        <v>0</v>
      </c>
      <c r="CL1255" s="81">
        <v>0</v>
      </c>
      <c r="CM1255" s="28">
        <v>0</v>
      </c>
      <c r="CN1255" s="24">
        <v>19.41</v>
      </c>
      <c r="CO1255" s="24" t="s">
        <v>105</v>
      </c>
      <c r="CP1255" s="24" t="s">
        <v>105</v>
      </c>
      <c r="CQ1255" s="9"/>
    </row>
    <row r="1256" spans="1:95" x14ac:dyDescent="0.35">
      <c r="A1256" s="172">
        <v>7</v>
      </c>
      <c r="B1256" s="229">
        <v>0.29166700000000001</v>
      </c>
      <c r="C1256" s="78">
        <v>2</v>
      </c>
      <c r="D1256" s="193">
        <v>0</v>
      </c>
      <c r="E1256" s="101">
        <v>0</v>
      </c>
      <c r="F1256" s="101">
        <v>1</v>
      </c>
      <c r="G1256" s="101">
        <v>0</v>
      </c>
      <c r="H1256" s="101">
        <v>0</v>
      </c>
      <c r="I1256" s="101">
        <v>1</v>
      </c>
      <c r="J1256" s="101">
        <v>0</v>
      </c>
      <c r="K1256" s="101">
        <v>0</v>
      </c>
      <c r="L1256" s="101">
        <v>0</v>
      </c>
      <c r="M1256" s="101">
        <v>0</v>
      </c>
      <c r="N1256" s="101">
        <v>0</v>
      </c>
      <c r="O1256" s="101">
        <v>0</v>
      </c>
      <c r="P1256" s="101">
        <v>0</v>
      </c>
      <c r="Q1256" s="101">
        <v>0</v>
      </c>
      <c r="R1256" s="101">
        <v>0</v>
      </c>
      <c r="S1256" s="101">
        <v>0</v>
      </c>
      <c r="T1256" s="101">
        <v>0</v>
      </c>
      <c r="U1256" s="101">
        <v>0</v>
      </c>
      <c r="V1256" s="101">
        <v>0</v>
      </c>
      <c r="W1256" s="239">
        <v>0</v>
      </c>
      <c r="X1256" s="81">
        <v>1</v>
      </c>
      <c r="Y1256" s="28">
        <v>0.5</v>
      </c>
      <c r="Z1256" s="81">
        <v>0</v>
      </c>
      <c r="AA1256" s="28">
        <v>0</v>
      </c>
      <c r="AB1256" s="81">
        <v>0</v>
      </c>
      <c r="AC1256" s="28">
        <v>0</v>
      </c>
      <c r="AD1256" s="24">
        <v>23.66</v>
      </c>
      <c r="AE1256" s="24" t="s">
        <v>105</v>
      </c>
      <c r="AF1256" s="24" t="s">
        <v>105</v>
      </c>
      <c r="AG1256" s="9"/>
      <c r="AH1256" s="78">
        <v>4</v>
      </c>
      <c r="AI1256" s="193">
        <v>0</v>
      </c>
      <c r="AJ1256" s="101">
        <v>1</v>
      </c>
      <c r="AK1256" s="101">
        <v>0</v>
      </c>
      <c r="AL1256" s="101">
        <v>0</v>
      </c>
      <c r="AM1256" s="101">
        <v>3</v>
      </c>
      <c r="AN1256" s="101">
        <v>0</v>
      </c>
      <c r="AO1256" s="101">
        <v>0</v>
      </c>
      <c r="AP1256" s="101">
        <v>0</v>
      </c>
      <c r="AQ1256" s="101">
        <v>0</v>
      </c>
      <c r="AR1256" s="101">
        <v>0</v>
      </c>
      <c r="AS1256" s="101">
        <v>0</v>
      </c>
      <c r="AT1256" s="101">
        <v>0</v>
      </c>
      <c r="AU1256" s="101">
        <v>0</v>
      </c>
      <c r="AV1256" s="101">
        <v>0</v>
      </c>
      <c r="AW1256" s="101">
        <v>0</v>
      </c>
      <c r="AX1256" s="101">
        <v>0</v>
      </c>
      <c r="AY1256" s="101">
        <v>0</v>
      </c>
      <c r="AZ1256" s="101">
        <v>0</v>
      </c>
      <c r="BA1256" s="101">
        <v>0</v>
      </c>
      <c r="BB1256" s="239">
        <v>0</v>
      </c>
      <c r="BC1256" s="81">
        <v>0</v>
      </c>
      <c r="BD1256" s="28">
        <v>0</v>
      </c>
      <c r="BE1256" s="81">
        <v>0</v>
      </c>
      <c r="BF1256" s="28">
        <v>0</v>
      </c>
      <c r="BG1256" s="81">
        <v>0</v>
      </c>
      <c r="BH1256" s="28">
        <v>0</v>
      </c>
      <c r="BI1256" s="24">
        <v>22.28</v>
      </c>
      <c r="BJ1256" s="24" t="s">
        <v>105</v>
      </c>
      <c r="BK1256" s="24" t="s">
        <v>105</v>
      </c>
      <c r="BL1256" s="9"/>
      <c r="BM1256" s="78">
        <v>6</v>
      </c>
      <c r="BN1256" s="182">
        <v>0</v>
      </c>
      <c r="BO1256" s="8">
        <v>1</v>
      </c>
      <c r="BP1256" s="8">
        <v>1</v>
      </c>
      <c r="BQ1256" s="8">
        <v>0</v>
      </c>
      <c r="BR1256" s="8">
        <v>3</v>
      </c>
      <c r="BS1256" s="8">
        <v>1</v>
      </c>
      <c r="BT1256" s="8">
        <v>0</v>
      </c>
      <c r="BU1256" s="8">
        <v>0</v>
      </c>
      <c r="BV1256" s="8">
        <v>0</v>
      </c>
      <c r="BW1256" s="8">
        <v>0</v>
      </c>
      <c r="BX1256" s="8">
        <v>0</v>
      </c>
      <c r="BY1256" s="8">
        <v>0</v>
      </c>
      <c r="BZ1256" s="8">
        <v>0</v>
      </c>
      <c r="CA1256" s="8">
        <v>0</v>
      </c>
      <c r="CB1256" s="8">
        <v>0</v>
      </c>
      <c r="CC1256" s="8">
        <v>0</v>
      </c>
      <c r="CD1256" s="8">
        <v>0</v>
      </c>
      <c r="CE1256" s="8">
        <v>0</v>
      </c>
      <c r="CF1256" s="8">
        <v>0</v>
      </c>
      <c r="CG1256" s="145">
        <v>0</v>
      </c>
      <c r="CH1256" s="81">
        <v>1</v>
      </c>
      <c r="CI1256" s="28">
        <v>0.16666666666666666</v>
      </c>
      <c r="CJ1256" s="81">
        <v>0</v>
      </c>
      <c r="CK1256" s="28">
        <v>0</v>
      </c>
      <c r="CL1256" s="81">
        <v>0</v>
      </c>
      <c r="CM1256" s="28">
        <v>0</v>
      </c>
      <c r="CN1256" s="24">
        <v>22.74</v>
      </c>
      <c r="CO1256" s="24">
        <v>30.231000000000002</v>
      </c>
      <c r="CP1256" s="24" t="s">
        <v>105</v>
      </c>
      <c r="CQ1256" s="9"/>
    </row>
    <row r="1257" spans="1:95" x14ac:dyDescent="0.35">
      <c r="A1257" s="172">
        <v>7</v>
      </c>
      <c r="B1257" s="229">
        <v>0.33333299999999999</v>
      </c>
      <c r="C1257" s="78">
        <v>8</v>
      </c>
      <c r="D1257" s="193">
        <v>0</v>
      </c>
      <c r="E1257" s="101">
        <v>0</v>
      </c>
      <c r="F1257" s="101">
        <v>0</v>
      </c>
      <c r="G1257" s="101">
        <v>0</v>
      </c>
      <c r="H1257" s="101">
        <v>4</v>
      </c>
      <c r="I1257" s="101">
        <v>1</v>
      </c>
      <c r="J1257" s="101">
        <v>2</v>
      </c>
      <c r="K1257" s="101">
        <v>1</v>
      </c>
      <c r="L1257" s="101">
        <v>0</v>
      </c>
      <c r="M1257" s="101">
        <v>0</v>
      </c>
      <c r="N1257" s="101">
        <v>0</v>
      </c>
      <c r="O1257" s="101">
        <v>0</v>
      </c>
      <c r="P1257" s="101">
        <v>0</v>
      </c>
      <c r="Q1257" s="101">
        <v>0</v>
      </c>
      <c r="R1257" s="101">
        <v>0</v>
      </c>
      <c r="S1257" s="101">
        <v>0</v>
      </c>
      <c r="T1257" s="101">
        <v>0</v>
      </c>
      <c r="U1257" s="101">
        <v>0</v>
      </c>
      <c r="V1257" s="101">
        <v>0</v>
      </c>
      <c r="W1257" s="239">
        <v>0</v>
      </c>
      <c r="X1257" s="81">
        <v>4</v>
      </c>
      <c r="Y1257" s="28">
        <v>0.5</v>
      </c>
      <c r="Z1257" s="81">
        <v>3</v>
      </c>
      <c r="AA1257" s="28">
        <v>0.375</v>
      </c>
      <c r="AB1257" s="81">
        <v>0</v>
      </c>
      <c r="AC1257" s="28">
        <v>0</v>
      </c>
      <c r="AD1257" s="24">
        <v>32.339999999999996</v>
      </c>
      <c r="AE1257" s="24">
        <v>40.732999999999997</v>
      </c>
      <c r="AF1257" s="24" t="s">
        <v>105</v>
      </c>
      <c r="AG1257" s="9"/>
      <c r="AH1257" s="78">
        <v>9</v>
      </c>
      <c r="AI1257" s="193">
        <v>2</v>
      </c>
      <c r="AJ1257" s="101">
        <v>0</v>
      </c>
      <c r="AK1257" s="101">
        <v>0</v>
      </c>
      <c r="AL1257" s="101">
        <v>3</v>
      </c>
      <c r="AM1257" s="101">
        <v>3</v>
      </c>
      <c r="AN1257" s="101">
        <v>1</v>
      </c>
      <c r="AO1257" s="101">
        <v>0</v>
      </c>
      <c r="AP1257" s="101">
        <v>0</v>
      </c>
      <c r="AQ1257" s="101">
        <v>0</v>
      </c>
      <c r="AR1257" s="101">
        <v>0</v>
      </c>
      <c r="AS1257" s="101">
        <v>0</v>
      </c>
      <c r="AT1257" s="101">
        <v>0</v>
      </c>
      <c r="AU1257" s="101">
        <v>0</v>
      </c>
      <c r="AV1257" s="101">
        <v>0</v>
      </c>
      <c r="AW1257" s="101">
        <v>0</v>
      </c>
      <c r="AX1257" s="101">
        <v>0</v>
      </c>
      <c r="AY1257" s="101">
        <v>0</v>
      </c>
      <c r="AZ1257" s="101">
        <v>0</v>
      </c>
      <c r="BA1257" s="101">
        <v>0</v>
      </c>
      <c r="BB1257" s="239">
        <v>0</v>
      </c>
      <c r="BC1257" s="81">
        <v>1</v>
      </c>
      <c r="BD1257" s="28">
        <v>0.1111111111111111</v>
      </c>
      <c r="BE1257" s="81">
        <v>0</v>
      </c>
      <c r="BF1257" s="28">
        <v>0</v>
      </c>
      <c r="BG1257" s="81">
        <v>0</v>
      </c>
      <c r="BH1257" s="28">
        <v>0</v>
      </c>
      <c r="BI1257" s="24">
        <v>22.24</v>
      </c>
      <c r="BJ1257" s="24">
        <v>30.715</v>
      </c>
      <c r="BK1257" s="24" t="s">
        <v>105</v>
      </c>
      <c r="BL1257" s="9"/>
      <c r="BM1257" s="78">
        <v>17</v>
      </c>
      <c r="BN1257" s="182">
        <v>2</v>
      </c>
      <c r="BO1257" s="8">
        <v>0</v>
      </c>
      <c r="BP1257" s="8">
        <v>0</v>
      </c>
      <c r="BQ1257" s="8">
        <v>3</v>
      </c>
      <c r="BR1257" s="8">
        <v>7</v>
      </c>
      <c r="BS1257" s="8">
        <v>2</v>
      </c>
      <c r="BT1257" s="8">
        <v>2</v>
      </c>
      <c r="BU1257" s="8">
        <v>1</v>
      </c>
      <c r="BV1257" s="8">
        <v>0</v>
      </c>
      <c r="BW1257" s="8">
        <v>0</v>
      </c>
      <c r="BX1257" s="8">
        <v>0</v>
      </c>
      <c r="BY1257" s="8">
        <v>0</v>
      </c>
      <c r="BZ1257" s="8">
        <v>0</v>
      </c>
      <c r="CA1257" s="8">
        <v>0</v>
      </c>
      <c r="CB1257" s="8">
        <v>0</v>
      </c>
      <c r="CC1257" s="8">
        <v>0</v>
      </c>
      <c r="CD1257" s="8">
        <v>0</v>
      </c>
      <c r="CE1257" s="8">
        <v>0</v>
      </c>
      <c r="CF1257" s="8">
        <v>0</v>
      </c>
      <c r="CG1257" s="145">
        <v>0</v>
      </c>
      <c r="CH1257" s="81">
        <v>5</v>
      </c>
      <c r="CI1257" s="28">
        <v>0.29411764705882354</v>
      </c>
      <c r="CJ1257" s="81">
        <v>3</v>
      </c>
      <c r="CK1257" s="28">
        <v>0.17647058823529413</v>
      </c>
      <c r="CL1257" s="81">
        <v>0</v>
      </c>
      <c r="CM1257" s="28">
        <v>0</v>
      </c>
      <c r="CN1257" s="24">
        <v>26.992941176470584</v>
      </c>
      <c r="CO1257" s="24">
        <v>37.601999999999997</v>
      </c>
      <c r="CP1257" s="24" t="s">
        <v>105</v>
      </c>
      <c r="CQ1257" s="9"/>
    </row>
    <row r="1258" spans="1:95" x14ac:dyDescent="0.35">
      <c r="A1258" s="172">
        <v>7</v>
      </c>
      <c r="B1258" s="229">
        <v>0.375</v>
      </c>
      <c r="C1258" s="78">
        <v>8</v>
      </c>
      <c r="D1258" s="193">
        <v>0</v>
      </c>
      <c r="E1258" s="101">
        <v>0</v>
      </c>
      <c r="F1258" s="101">
        <v>0</v>
      </c>
      <c r="G1258" s="101">
        <v>2</v>
      </c>
      <c r="H1258" s="101">
        <v>1</v>
      </c>
      <c r="I1258" s="101">
        <v>4</v>
      </c>
      <c r="J1258" s="101">
        <v>1</v>
      </c>
      <c r="K1258" s="101">
        <v>0</v>
      </c>
      <c r="L1258" s="101">
        <v>0</v>
      </c>
      <c r="M1258" s="101">
        <v>0</v>
      </c>
      <c r="N1258" s="101">
        <v>0</v>
      </c>
      <c r="O1258" s="101">
        <v>0</v>
      </c>
      <c r="P1258" s="101">
        <v>0</v>
      </c>
      <c r="Q1258" s="101">
        <v>0</v>
      </c>
      <c r="R1258" s="101">
        <v>0</v>
      </c>
      <c r="S1258" s="101">
        <v>0</v>
      </c>
      <c r="T1258" s="101">
        <v>0</v>
      </c>
      <c r="U1258" s="101">
        <v>0</v>
      </c>
      <c r="V1258" s="101">
        <v>0</v>
      </c>
      <c r="W1258" s="239">
        <v>0</v>
      </c>
      <c r="X1258" s="81">
        <v>5</v>
      </c>
      <c r="Y1258" s="28">
        <v>0.625</v>
      </c>
      <c r="Z1258" s="81">
        <v>1</v>
      </c>
      <c r="AA1258" s="28">
        <v>0.125</v>
      </c>
      <c r="AB1258" s="81">
        <v>0</v>
      </c>
      <c r="AC1258" s="28">
        <v>0</v>
      </c>
      <c r="AD1258" s="24">
        <v>30.342500000000001</v>
      </c>
      <c r="AE1258" s="24">
        <v>36.081999999999994</v>
      </c>
      <c r="AF1258" s="24" t="s">
        <v>105</v>
      </c>
      <c r="AG1258" s="9"/>
      <c r="AH1258" s="78">
        <v>12</v>
      </c>
      <c r="AI1258" s="193">
        <v>0</v>
      </c>
      <c r="AJ1258" s="101">
        <v>2</v>
      </c>
      <c r="AK1258" s="101">
        <v>2</v>
      </c>
      <c r="AL1258" s="101">
        <v>6</v>
      </c>
      <c r="AM1258" s="101">
        <v>1</v>
      </c>
      <c r="AN1258" s="101">
        <v>0</v>
      </c>
      <c r="AO1258" s="101">
        <v>1</v>
      </c>
      <c r="AP1258" s="101">
        <v>0</v>
      </c>
      <c r="AQ1258" s="101">
        <v>0</v>
      </c>
      <c r="AR1258" s="101">
        <v>0</v>
      </c>
      <c r="AS1258" s="101">
        <v>0</v>
      </c>
      <c r="AT1258" s="101">
        <v>0</v>
      </c>
      <c r="AU1258" s="101">
        <v>0</v>
      </c>
      <c r="AV1258" s="101">
        <v>0</v>
      </c>
      <c r="AW1258" s="101">
        <v>0</v>
      </c>
      <c r="AX1258" s="101">
        <v>0</v>
      </c>
      <c r="AY1258" s="101">
        <v>0</v>
      </c>
      <c r="AZ1258" s="101">
        <v>0</v>
      </c>
      <c r="BA1258" s="101">
        <v>0</v>
      </c>
      <c r="BB1258" s="239">
        <v>0</v>
      </c>
      <c r="BC1258" s="81">
        <v>1</v>
      </c>
      <c r="BD1258" s="28">
        <v>8.3333333333333329E-2</v>
      </c>
      <c r="BE1258" s="81">
        <v>1</v>
      </c>
      <c r="BF1258" s="28">
        <v>8.3333333333333329E-2</v>
      </c>
      <c r="BG1258" s="81">
        <v>0</v>
      </c>
      <c r="BH1258" s="28">
        <v>0</v>
      </c>
      <c r="BI1258" s="24">
        <v>21.374166666666667</v>
      </c>
      <c r="BJ1258" s="24">
        <v>26.836999999999989</v>
      </c>
      <c r="BK1258" s="24" t="s">
        <v>105</v>
      </c>
      <c r="BL1258" s="9"/>
      <c r="BM1258" s="78">
        <v>20</v>
      </c>
      <c r="BN1258" s="182">
        <v>0</v>
      </c>
      <c r="BO1258" s="8">
        <v>2</v>
      </c>
      <c r="BP1258" s="8">
        <v>2</v>
      </c>
      <c r="BQ1258" s="8">
        <v>8</v>
      </c>
      <c r="BR1258" s="8">
        <v>2</v>
      </c>
      <c r="BS1258" s="8">
        <v>4</v>
      </c>
      <c r="BT1258" s="8">
        <v>2</v>
      </c>
      <c r="BU1258" s="8">
        <v>0</v>
      </c>
      <c r="BV1258" s="8">
        <v>0</v>
      </c>
      <c r="BW1258" s="8">
        <v>0</v>
      </c>
      <c r="BX1258" s="8">
        <v>0</v>
      </c>
      <c r="BY1258" s="8">
        <v>0</v>
      </c>
      <c r="BZ1258" s="8">
        <v>0</v>
      </c>
      <c r="CA1258" s="8">
        <v>0</v>
      </c>
      <c r="CB1258" s="8">
        <v>0</v>
      </c>
      <c r="CC1258" s="8">
        <v>0</v>
      </c>
      <c r="CD1258" s="8">
        <v>0</v>
      </c>
      <c r="CE1258" s="8">
        <v>0</v>
      </c>
      <c r="CF1258" s="8">
        <v>0</v>
      </c>
      <c r="CG1258" s="145">
        <v>0</v>
      </c>
      <c r="CH1258" s="81">
        <v>6</v>
      </c>
      <c r="CI1258" s="28">
        <v>0.3</v>
      </c>
      <c r="CJ1258" s="81">
        <v>2</v>
      </c>
      <c r="CK1258" s="28">
        <v>0.1</v>
      </c>
      <c r="CL1258" s="81">
        <v>0</v>
      </c>
      <c r="CM1258" s="28">
        <v>0</v>
      </c>
      <c r="CN1258" s="24">
        <v>24.961500000000001</v>
      </c>
      <c r="CO1258" s="24">
        <v>33.773000000000003</v>
      </c>
      <c r="CP1258" s="24">
        <v>37.410499999999999</v>
      </c>
      <c r="CQ1258" s="9"/>
    </row>
    <row r="1259" spans="1:95" x14ac:dyDescent="0.35">
      <c r="A1259" s="172">
        <v>7</v>
      </c>
      <c r="B1259" s="229">
        <v>0.41666700000000001</v>
      </c>
      <c r="C1259" s="78">
        <v>19</v>
      </c>
      <c r="D1259" s="193">
        <v>0</v>
      </c>
      <c r="E1259" s="101">
        <v>2</v>
      </c>
      <c r="F1259" s="101">
        <v>6</v>
      </c>
      <c r="G1259" s="101">
        <v>3</v>
      </c>
      <c r="H1259" s="101">
        <v>5</v>
      </c>
      <c r="I1259" s="101">
        <v>2</v>
      </c>
      <c r="J1259" s="101">
        <v>1</v>
      </c>
      <c r="K1259" s="101">
        <v>0</v>
      </c>
      <c r="L1259" s="101">
        <v>0</v>
      </c>
      <c r="M1259" s="101">
        <v>0</v>
      </c>
      <c r="N1259" s="101">
        <v>0</v>
      </c>
      <c r="O1259" s="101">
        <v>0</v>
      </c>
      <c r="P1259" s="101">
        <v>0</v>
      </c>
      <c r="Q1259" s="101">
        <v>0</v>
      </c>
      <c r="R1259" s="101">
        <v>0</v>
      </c>
      <c r="S1259" s="101">
        <v>0</v>
      </c>
      <c r="T1259" s="101">
        <v>0</v>
      </c>
      <c r="U1259" s="101">
        <v>0</v>
      </c>
      <c r="V1259" s="101">
        <v>0</v>
      </c>
      <c r="W1259" s="239">
        <v>0</v>
      </c>
      <c r="X1259" s="81">
        <v>3</v>
      </c>
      <c r="Y1259" s="28">
        <v>0.15789473684210525</v>
      </c>
      <c r="Z1259" s="81">
        <v>1</v>
      </c>
      <c r="AA1259" s="28">
        <v>5.2631578947368418E-2</v>
      </c>
      <c r="AB1259" s="81">
        <v>0</v>
      </c>
      <c r="AC1259" s="28">
        <v>0</v>
      </c>
      <c r="AD1259" s="24">
        <v>22.713684210526321</v>
      </c>
      <c r="AE1259" s="24">
        <v>30.54</v>
      </c>
      <c r="AF1259" s="24">
        <v>35.46</v>
      </c>
      <c r="AG1259" s="9"/>
      <c r="AH1259" s="78">
        <v>15</v>
      </c>
      <c r="AI1259" s="193">
        <v>1</v>
      </c>
      <c r="AJ1259" s="101">
        <v>2</v>
      </c>
      <c r="AK1259" s="101">
        <v>3</v>
      </c>
      <c r="AL1259" s="101">
        <v>2</v>
      </c>
      <c r="AM1259" s="101">
        <v>5</v>
      </c>
      <c r="AN1259" s="101">
        <v>1</v>
      </c>
      <c r="AO1259" s="101">
        <v>1</v>
      </c>
      <c r="AP1259" s="101">
        <v>0</v>
      </c>
      <c r="AQ1259" s="101">
        <v>0</v>
      </c>
      <c r="AR1259" s="101">
        <v>0</v>
      </c>
      <c r="AS1259" s="101">
        <v>0</v>
      </c>
      <c r="AT1259" s="101">
        <v>0</v>
      </c>
      <c r="AU1259" s="101">
        <v>0</v>
      </c>
      <c r="AV1259" s="101">
        <v>0</v>
      </c>
      <c r="AW1259" s="101">
        <v>0</v>
      </c>
      <c r="AX1259" s="101">
        <v>0</v>
      </c>
      <c r="AY1259" s="101">
        <v>0</v>
      </c>
      <c r="AZ1259" s="101">
        <v>0</v>
      </c>
      <c r="BA1259" s="101">
        <v>0</v>
      </c>
      <c r="BB1259" s="239">
        <v>0</v>
      </c>
      <c r="BC1259" s="81">
        <v>2</v>
      </c>
      <c r="BD1259" s="28">
        <v>0.13333333333333333</v>
      </c>
      <c r="BE1259" s="81">
        <v>1</v>
      </c>
      <c r="BF1259" s="28">
        <v>6.6666666666666666E-2</v>
      </c>
      <c r="BG1259" s="81">
        <v>0</v>
      </c>
      <c r="BH1259" s="28">
        <v>0</v>
      </c>
      <c r="BI1259" s="24">
        <v>22.750000000000004</v>
      </c>
      <c r="BJ1259" s="24">
        <v>31.483999999999998</v>
      </c>
      <c r="BK1259" s="24" t="s">
        <v>105</v>
      </c>
      <c r="BL1259" s="9"/>
      <c r="BM1259" s="78">
        <v>34</v>
      </c>
      <c r="BN1259" s="182">
        <v>1</v>
      </c>
      <c r="BO1259" s="8">
        <v>4</v>
      </c>
      <c r="BP1259" s="8">
        <v>9</v>
      </c>
      <c r="BQ1259" s="8">
        <v>5</v>
      </c>
      <c r="BR1259" s="8">
        <v>10</v>
      </c>
      <c r="BS1259" s="8">
        <v>3</v>
      </c>
      <c r="BT1259" s="8">
        <v>2</v>
      </c>
      <c r="BU1259" s="8">
        <v>0</v>
      </c>
      <c r="BV1259" s="8">
        <v>0</v>
      </c>
      <c r="BW1259" s="8">
        <v>0</v>
      </c>
      <c r="BX1259" s="8">
        <v>0</v>
      </c>
      <c r="BY1259" s="8">
        <v>0</v>
      </c>
      <c r="BZ1259" s="8">
        <v>0</v>
      </c>
      <c r="CA1259" s="8">
        <v>0</v>
      </c>
      <c r="CB1259" s="8">
        <v>0</v>
      </c>
      <c r="CC1259" s="8">
        <v>0</v>
      </c>
      <c r="CD1259" s="8">
        <v>0</v>
      </c>
      <c r="CE1259" s="8">
        <v>0</v>
      </c>
      <c r="CF1259" s="8">
        <v>0</v>
      </c>
      <c r="CG1259" s="145">
        <v>0</v>
      </c>
      <c r="CH1259" s="81">
        <v>5</v>
      </c>
      <c r="CI1259" s="28">
        <v>0.14705882352941177</v>
      </c>
      <c r="CJ1259" s="81">
        <v>2</v>
      </c>
      <c r="CK1259" s="28">
        <v>5.8823529411764705E-2</v>
      </c>
      <c r="CL1259" s="81">
        <v>0</v>
      </c>
      <c r="CM1259" s="28">
        <v>0</v>
      </c>
      <c r="CN1259" s="24">
        <v>22.729705882352942</v>
      </c>
      <c r="CO1259" s="24">
        <v>30.16</v>
      </c>
      <c r="CP1259" s="24">
        <v>35.907499999999999</v>
      </c>
      <c r="CQ1259" s="9"/>
    </row>
    <row r="1260" spans="1:95" x14ac:dyDescent="0.35">
      <c r="A1260" s="172">
        <v>7</v>
      </c>
      <c r="B1260" s="229">
        <v>0.45833299999999999</v>
      </c>
      <c r="C1260" s="78">
        <v>10</v>
      </c>
      <c r="D1260" s="193">
        <v>0</v>
      </c>
      <c r="E1260" s="101">
        <v>0</v>
      </c>
      <c r="F1260" s="101">
        <v>3</v>
      </c>
      <c r="G1260" s="101">
        <v>3</v>
      </c>
      <c r="H1260" s="101">
        <v>1</v>
      </c>
      <c r="I1260" s="101">
        <v>0</v>
      </c>
      <c r="J1260" s="101">
        <v>3</v>
      </c>
      <c r="K1260" s="101">
        <v>0</v>
      </c>
      <c r="L1260" s="101">
        <v>0</v>
      </c>
      <c r="M1260" s="101">
        <v>0</v>
      </c>
      <c r="N1260" s="101">
        <v>0</v>
      </c>
      <c r="O1260" s="101">
        <v>0</v>
      </c>
      <c r="P1260" s="101">
        <v>0</v>
      </c>
      <c r="Q1260" s="101">
        <v>0</v>
      </c>
      <c r="R1260" s="101">
        <v>0</v>
      </c>
      <c r="S1260" s="101">
        <v>0</v>
      </c>
      <c r="T1260" s="101">
        <v>0</v>
      </c>
      <c r="U1260" s="101">
        <v>0</v>
      </c>
      <c r="V1260" s="101">
        <v>0</v>
      </c>
      <c r="W1260" s="239">
        <v>0</v>
      </c>
      <c r="X1260" s="81">
        <v>3</v>
      </c>
      <c r="Y1260" s="28">
        <v>0.3</v>
      </c>
      <c r="Z1260" s="81">
        <v>3</v>
      </c>
      <c r="AA1260" s="28">
        <v>0.3</v>
      </c>
      <c r="AB1260" s="81">
        <v>0</v>
      </c>
      <c r="AC1260" s="28">
        <v>0</v>
      </c>
      <c r="AD1260" s="24">
        <v>25.962</v>
      </c>
      <c r="AE1260" s="24">
        <v>37.831000000000003</v>
      </c>
      <c r="AF1260" s="24" t="s">
        <v>105</v>
      </c>
      <c r="AG1260" s="9"/>
      <c r="AH1260" s="78">
        <v>14</v>
      </c>
      <c r="AI1260" s="193">
        <v>2</v>
      </c>
      <c r="AJ1260" s="101">
        <v>3</v>
      </c>
      <c r="AK1260" s="101">
        <v>0</v>
      </c>
      <c r="AL1260" s="101">
        <v>2</v>
      </c>
      <c r="AM1260" s="101">
        <v>6</v>
      </c>
      <c r="AN1260" s="101">
        <v>1</v>
      </c>
      <c r="AO1260" s="101">
        <v>0</v>
      </c>
      <c r="AP1260" s="101">
        <v>0</v>
      </c>
      <c r="AQ1260" s="101">
        <v>0</v>
      </c>
      <c r="AR1260" s="101">
        <v>0</v>
      </c>
      <c r="AS1260" s="101">
        <v>0</v>
      </c>
      <c r="AT1260" s="101">
        <v>0</v>
      </c>
      <c r="AU1260" s="101">
        <v>0</v>
      </c>
      <c r="AV1260" s="101">
        <v>0</v>
      </c>
      <c r="AW1260" s="101">
        <v>0</v>
      </c>
      <c r="AX1260" s="101">
        <v>0</v>
      </c>
      <c r="AY1260" s="101">
        <v>0</v>
      </c>
      <c r="AZ1260" s="101">
        <v>0</v>
      </c>
      <c r="BA1260" s="101">
        <v>0</v>
      </c>
      <c r="BB1260" s="239">
        <v>0</v>
      </c>
      <c r="BC1260" s="81">
        <v>1</v>
      </c>
      <c r="BD1260" s="28">
        <v>7.1428571428571425E-2</v>
      </c>
      <c r="BE1260" s="81">
        <v>0</v>
      </c>
      <c r="BF1260" s="28">
        <v>0</v>
      </c>
      <c r="BG1260" s="81">
        <v>0</v>
      </c>
      <c r="BH1260" s="28">
        <v>0</v>
      </c>
      <c r="BI1260" s="24">
        <v>21.197857142857146</v>
      </c>
      <c r="BJ1260" s="24">
        <v>29.375</v>
      </c>
      <c r="BK1260" s="24" t="s">
        <v>105</v>
      </c>
      <c r="BL1260" s="9"/>
      <c r="BM1260" s="78">
        <v>24</v>
      </c>
      <c r="BN1260" s="182">
        <v>2</v>
      </c>
      <c r="BO1260" s="8">
        <v>3</v>
      </c>
      <c r="BP1260" s="8">
        <v>3</v>
      </c>
      <c r="BQ1260" s="8">
        <v>5</v>
      </c>
      <c r="BR1260" s="8">
        <v>7</v>
      </c>
      <c r="BS1260" s="8">
        <v>1</v>
      </c>
      <c r="BT1260" s="8">
        <v>3</v>
      </c>
      <c r="BU1260" s="8">
        <v>0</v>
      </c>
      <c r="BV1260" s="8">
        <v>0</v>
      </c>
      <c r="BW1260" s="8">
        <v>0</v>
      </c>
      <c r="BX1260" s="8">
        <v>0</v>
      </c>
      <c r="BY1260" s="8">
        <v>0</v>
      </c>
      <c r="BZ1260" s="8">
        <v>0</v>
      </c>
      <c r="CA1260" s="8">
        <v>0</v>
      </c>
      <c r="CB1260" s="8">
        <v>0</v>
      </c>
      <c r="CC1260" s="8">
        <v>0</v>
      </c>
      <c r="CD1260" s="8">
        <v>0</v>
      </c>
      <c r="CE1260" s="8">
        <v>0</v>
      </c>
      <c r="CF1260" s="8">
        <v>0</v>
      </c>
      <c r="CG1260" s="145">
        <v>0</v>
      </c>
      <c r="CH1260" s="81">
        <v>4</v>
      </c>
      <c r="CI1260" s="28">
        <v>0.16666666666666666</v>
      </c>
      <c r="CJ1260" s="81">
        <v>3</v>
      </c>
      <c r="CK1260" s="28">
        <v>0.125</v>
      </c>
      <c r="CL1260" s="81">
        <v>0</v>
      </c>
      <c r="CM1260" s="28">
        <v>0</v>
      </c>
      <c r="CN1260" s="24">
        <v>23.182916666666667</v>
      </c>
      <c r="CO1260" s="24">
        <v>32.6875</v>
      </c>
      <c r="CP1260" s="24">
        <v>38.094999999999999</v>
      </c>
      <c r="CQ1260" s="9"/>
    </row>
    <row r="1261" spans="1:95" x14ac:dyDescent="0.35">
      <c r="A1261" s="172">
        <v>7</v>
      </c>
      <c r="B1261" s="229">
        <v>0.5</v>
      </c>
      <c r="C1261" s="78">
        <v>16</v>
      </c>
      <c r="D1261" s="193">
        <v>0</v>
      </c>
      <c r="E1261" s="101">
        <v>0</v>
      </c>
      <c r="F1261" s="101">
        <v>3</v>
      </c>
      <c r="G1261" s="101">
        <v>4</v>
      </c>
      <c r="H1261" s="101">
        <v>4</v>
      </c>
      <c r="I1261" s="101">
        <v>2</v>
      </c>
      <c r="J1261" s="101">
        <v>3</v>
      </c>
      <c r="K1261" s="101">
        <v>0</v>
      </c>
      <c r="L1261" s="101">
        <v>0</v>
      </c>
      <c r="M1261" s="101">
        <v>0</v>
      </c>
      <c r="N1261" s="101">
        <v>0</v>
      </c>
      <c r="O1261" s="101">
        <v>0</v>
      </c>
      <c r="P1261" s="101">
        <v>0</v>
      </c>
      <c r="Q1261" s="101">
        <v>0</v>
      </c>
      <c r="R1261" s="101">
        <v>0</v>
      </c>
      <c r="S1261" s="101">
        <v>0</v>
      </c>
      <c r="T1261" s="101">
        <v>0</v>
      </c>
      <c r="U1261" s="101">
        <v>0</v>
      </c>
      <c r="V1261" s="101">
        <v>0</v>
      </c>
      <c r="W1261" s="239">
        <v>0</v>
      </c>
      <c r="X1261" s="81">
        <v>5</v>
      </c>
      <c r="Y1261" s="28">
        <v>0.3125</v>
      </c>
      <c r="Z1261" s="81">
        <v>3</v>
      </c>
      <c r="AA1261" s="28">
        <v>0.1875</v>
      </c>
      <c r="AB1261" s="81">
        <v>0</v>
      </c>
      <c r="AC1261" s="28">
        <v>0</v>
      </c>
      <c r="AD1261" s="24">
        <v>26.740000000000002</v>
      </c>
      <c r="AE1261" s="24">
        <v>36.811500000000002</v>
      </c>
      <c r="AF1261" s="24" t="s">
        <v>105</v>
      </c>
      <c r="AG1261" s="9"/>
      <c r="AH1261" s="78">
        <v>6</v>
      </c>
      <c r="AI1261" s="193">
        <v>0</v>
      </c>
      <c r="AJ1261" s="101">
        <v>2</v>
      </c>
      <c r="AK1261" s="101">
        <v>0</v>
      </c>
      <c r="AL1261" s="101">
        <v>1</v>
      </c>
      <c r="AM1261" s="101">
        <v>2</v>
      </c>
      <c r="AN1261" s="101">
        <v>1</v>
      </c>
      <c r="AO1261" s="101">
        <v>0</v>
      </c>
      <c r="AP1261" s="101">
        <v>0</v>
      </c>
      <c r="AQ1261" s="101">
        <v>0</v>
      </c>
      <c r="AR1261" s="101">
        <v>0</v>
      </c>
      <c r="AS1261" s="101">
        <v>0</v>
      </c>
      <c r="AT1261" s="101">
        <v>0</v>
      </c>
      <c r="AU1261" s="101">
        <v>0</v>
      </c>
      <c r="AV1261" s="101">
        <v>0</v>
      </c>
      <c r="AW1261" s="101">
        <v>0</v>
      </c>
      <c r="AX1261" s="101">
        <v>0</v>
      </c>
      <c r="AY1261" s="101">
        <v>0</v>
      </c>
      <c r="AZ1261" s="101">
        <v>0</v>
      </c>
      <c r="BA1261" s="101">
        <v>0</v>
      </c>
      <c r="BB1261" s="239">
        <v>0</v>
      </c>
      <c r="BC1261" s="81">
        <v>1</v>
      </c>
      <c r="BD1261" s="28">
        <v>0.16666666666666666</v>
      </c>
      <c r="BE1261" s="81">
        <v>0</v>
      </c>
      <c r="BF1261" s="28">
        <v>0</v>
      </c>
      <c r="BG1261" s="81">
        <v>0</v>
      </c>
      <c r="BH1261" s="28">
        <v>0</v>
      </c>
      <c r="BI1261" s="24">
        <v>22.208333333333332</v>
      </c>
      <c r="BJ1261" s="24">
        <v>31.611000000000001</v>
      </c>
      <c r="BK1261" s="24" t="s">
        <v>105</v>
      </c>
      <c r="BL1261" s="9"/>
      <c r="BM1261" s="78">
        <v>22</v>
      </c>
      <c r="BN1261" s="182">
        <v>0</v>
      </c>
      <c r="BO1261" s="8">
        <v>2</v>
      </c>
      <c r="BP1261" s="8">
        <v>3</v>
      </c>
      <c r="BQ1261" s="8">
        <v>5</v>
      </c>
      <c r="BR1261" s="8">
        <v>6</v>
      </c>
      <c r="BS1261" s="8">
        <v>3</v>
      </c>
      <c r="BT1261" s="8">
        <v>3</v>
      </c>
      <c r="BU1261" s="8">
        <v>0</v>
      </c>
      <c r="BV1261" s="8">
        <v>0</v>
      </c>
      <c r="BW1261" s="8">
        <v>0</v>
      </c>
      <c r="BX1261" s="8">
        <v>0</v>
      </c>
      <c r="BY1261" s="8">
        <v>0</v>
      </c>
      <c r="BZ1261" s="8">
        <v>0</v>
      </c>
      <c r="CA1261" s="8">
        <v>0</v>
      </c>
      <c r="CB1261" s="8">
        <v>0</v>
      </c>
      <c r="CC1261" s="8">
        <v>0</v>
      </c>
      <c r="CD1261" s="8">
        <v>0</v>
      </c>
      <c r="CE1261" s="8">
        <v>0</v>
      </c>
      <c r="CF1261" s="8">
        <v>0</v>
      </c>
      <c r="CG1261" s="145">
        <v>0</v>
      </c>
      <c r="CH1261" s="81">
        <v>6</v>
      </c>
      <c r="CI1261" s="28">
        <v>0.27272727272727271</v>
      </c>
      <c r="CJ1261" s="81">
        <v>3</v>
      </c>
      <c r="CK1261" s="28">
        <v>0.13636363636363635</v>
      </c>
      <c r="CL1261" s="81">
        <v>0</v>
      </c>
      <c r="CM1261" s="28">
        <v>0</v>
      </c>
      <c r="CN1261" s="24">
        <v>25.504090909090905</v>
      </c>
      <c r="CO1261" s="24">
        <v>34.102499999999999</v>
      </c>
      <c r="CP1261" s="24">
        <v>39.650499999999994</v>
      </c>
      <c r="CQ1261" s="9"/>
    </row>
    <row r="1262" spans="1:95" x14ac:dyDescent="0.35">
      <c r="A1262" s="172">
        <v>7</v>
      </c>
      <c r="B1262" s="229">
        <v>0.54166700000000001</v>
      </c>
      <c r="C1262" s="78">
        <v>17</v>
      </c>
      <c r="D1262" s="193">
        <v>0</v>
      </c>
      <c r="E1262" s="101">
        <v>0</v>
      </c>
      <c r="F1262" s="101">
        <v>1</v>
      </c>
      <c r="G1262" s="101">
        <v>6</v>
      </c>
      <c r="H1262" s="101">
        <v>5</v>
      </c>
      <c r="I1262" s="101">
        <v>3</v>
      </c>
      <c r="J1262" s="101">
        <v>2</v>
      </c>
      <c r="K1262" s="101">
        <v>0</v>
      </c>
      <c r="L1262" s="101">
        <v>0</v>
      </c>
      <c r="M1262" s="101">
        <v>0</v>
      </c>
      <c r="N1262" s="101">
        <v>0</v>
      </c>
      <c r="O1262" s="101">
        <v>0</v>
      </c>
      <c r="P1262" s="101">
        <v>0</v>
      </c>
      <c r="Q1262" s="101">
        <v>0</v>
      </c>
      <c r="R1262" s="101">
        <v>0</v>
      </c>
      <c r="S1262" s="101">
        <v>0</v>
      </c>
      <c r="T1262" s="101">
        <v>0</v>
      </c>
      <c r="U1262" s="101">
        <v>0</v>
      </c>
      <c r="V1262" s="101">
        <v>0</v>
      </c>
      <c r="W1262" s="239">
        <v>0</v>
      </c>
      <c r="X1262" s="81">
        <v>5</v>
      </c>
      <c r="Y1262" s="28">
        <v>0.29411764705882354</v>
      </c>
      <c r="Z1262" s="81">
        <v>2</v>
      </c>
      <c r="AA1262" s="28">
        <v>0.11764705882352941</v>
      </c>
      <c r="AB1262" s="81">
        <v>0</v>
      </c>
      <c r="AC1262" s="28">
        <v>0</v>
      </c>
      <c r="AD1262" s="24">
        <v>26.66411764705882</v>
      </c>
      <c r="AE1262" s="24">
        <v>34.31</v>
      </c>
      <c r="AF1262" s="24" t="s">
        <v>105</v>
      </c>
      <c r="AG1262" s="9"/>
      <c r="AH1262" s="78">
        <v>14</v>
      </c>
      <c r="AI1262" s="193">
        <v>1</v>
      </c>
      <c r="AJ1262" s="101">
        <v>0</v>
      </c>
      <c r="AK1262" s="101">
        <v>4</v>
      </c>
      <c r="AL1262" s="101">
        <v>3</v>
      </c>
      <c r="AM1262" s="101">
        <v>2</v>
      </c>
      <c r="AN1262" s="101">
        <v>4</v>
      </c>
      <c r="AO1262" s="101">
        <v>0</v>
      </c>
      <c r="AP1262" s="101">
        <v>0</v>
      </c>
      <c r="AQ1262" s="101">
        <v>0</v>
      </c>
      <c r="AR1262" s="101">
        <v>0</v>
      </c>
      <c r="AS1262" s="101">
        <v>0</v>
      </c>
      <c r="AT1262" s="101">
        <v>0</v>
      </c>
      <c r="AU1262" s="101">
        <v>0</v>
      </c>
      <c r="AV1262" s="101">
        <v>0</v>
      </c>
      <c r="AW1262" s="101">
        <v>0</v>
      </c>
      <c r="AX1262" s="101">
        <v>0</v>
      </c>
      <c r="AY1262" s="101">
        <v>0</v>
      </c>
      <c r="AZ1262" s="101">
        <v>0</v>
      </c>
      <c r="BA1262" s="101">
        <v>0</v>
      </c>
      <c r="BB1262" s="239">
        <v>0</v>
      </c>
      <c r="BC1262" s="81">
        <v>4</v>
      </c>
      <c r="BD1262" s="28">
        <v>0.2857142857142857</v>
      </c>
      <c r="BE1262" s="81">
        <v>0</v>
      </c>
      <c r="BF1262" s="28">
        <v>0</v>
      </c>
      <c r="BG1262" s="81">
        <v>0</v>
      </c>
      <c r="BH1262" s="28">
        <v>0</v>
      </c>
      <c r="BI1262" s="24">
        <v>23.800714285714289</v>
      </c>
      <c r="BJ1262" s="24">
        <v>31.824999999999999</v>
      </c>
      <c r="BK1262" s="24" t="s">
        <v>105</v>
      </c>
      <c r="BL1262" s="9"/>
      <c r="BM1262" s="78">
        <v>31</v>
      </c>
      <c r="BN1262" s="182">
        <v>1</v>
      </c>
      <c r="BO1262" s="8">
        <v>0</v>
      </c>
      <c r="BP1262" s="8">
        <v>5</v>
      </c>
      <c r="BQ1262" s="8">
        <v>9</v>
      </c>
      <c r="BR1262" s="8">
        <v>7</v>
      </c>
      <c r="BS1262" s="8">
        <v>7</v>
      </c>
      <c r="BT1262" s="8">
        <v>2</v>
      </c>
      <c r="BU1262" s="8">
        <v>0</v>
      </c>
      <c r="BV1262" s="8">
        <v>0</v>
      </c>
      <c r="BW1262" s="8">
        <v>0</v>
      </c>
      <c r="BX1262" s="8">
        <v>0</v>
      </c>
      <c r="BY1262" s="8">
        <v>0</v>
      </c>
      <c r="BZ1262" s="8">
        <v>0</v>
      </c>
      <c r="CA1262" s="8">
        <v>0</v>
      </c>
      <c r="CB1262" s="8">
        <v>0</v>
      </c>
      <c r="CC1262" s="8">
        <v>0</v>
      </c>
      <c r="CD1262" s="8">
        <v>0</v>
      </c>
      <c r="CE1262" s="8">
        <v>0</v>
      </c>
      <c r="CF1262" s="8">
        <v>0</v>
      </c>
      <c r="CG1262" s="145">
        <v>0</v>
      </c>
      <c r="CH1262" s="81">
        <v>9</v>
      </c>
      <c r="CI1262" s="28">
        <v>0.29032258064516131</v>
      </c>
      <c r="CJ1262" s="81">
        <v>2</v>
      </c>
      <c r="CK1262" s="28">
        <v>6.4516129032258063E-2</v>
      </c>
      <c r="CL1262" s="81">
        <v>0</v>
      </c>
      <c r="CM1262" s="28">
        <v>0</v>
      </c>
      <c r="CN1262" s="24">
        <v>25.37096774193548</v>
      </c>
      <c r="CO1262" s="24">
        <v>32.286000000000001</v>
      </c>
      <c r="CP1262" s="24">
        <v>35.893999999999998</v>
      </c>
      <c r="CQ1262" s="9"/>
    </row>
    <row r="1263" spans="1:95" x14ac:dyDescent="0.35">
      <c r="A1263" s="172">
        <v>7</v>
      </c>
      <c r="B1263" s="229">
        <v>0.58333299999999999</v>
      </c>
      <c r="C1263" s="78">
        <v>19</v>
      </c>
      <c r="D1263" s="193">
        <v>0</v>
      </c>
      <c r="E1263" s="101">
        <v>3</v>
      </c>
      <c r="F1263" s="101">
        <v>3</v>
      </c>
      <c r="G1263" s="101">
        <v>3</v>
      </c>
      <c r="H1263" s="101">
        <v>5</v>
      </c>
      <c r="I1263" s="101">
        <v>5</v>
      </c>
      <c r="J1263" s="101">
        <v>0</v>
      </c>
      <c r="K1263" s="101">
        <v>0</v>
      </c>
      <c r="L1263" s="101">
        <v>0</v>
      </c>
      <c r="M1263" s="101">
        <v>0</v>
      </c>
      <c r="N1263" s="101">
        <v>0</v>
      </c>
      <c r="O1263" s="101">
        <v>0</v>
      </c>
      <c r="P1263" s="101">
        <v>0</v>
      </c>
      <c r="Q1263" s="101">
        <v>0</v>
      </c>
      <c r="R1263" s="101">
        <v>0</v>
      </c>
      <c r="S1263" s="101">
        <v>0</v>
      </c>
      <c r="T1263" s="101">
        <v>0</v>
      </c>
      <c r="U1263" s="101">
        <v>0</v>
      </c>
      <c r="V1263" s="101">
        <v>0</v>
      </c>
      <c r="W1263" s="239">
        <v>0</v>
      </c>
      <c r="X1263" s="81">
        <v>5</v>
      </c>
      <c r="Y1263" s="28">
        <v>0.26315789473684209</v>
      </c>
      <c r="Z1263" s="81">
        <v>0</v>
      </c>
      <c r="AA1263" s="28">
        <v>0</v>
      </c>
      <c r="AB1263" s="81">
        <v>0</v>
      </c>
      <c r="AC1263" s="28">
        <v>0</v>
      </c>
      <c r="AD1263" s="24">
        <v>24.049473684210525</v>
      </c>
      <c r="AE1263" s="24">
        <v>31.4</v>
      </c>
      <c r="AF1263" s="24">
        <v>34.880000000000003</v>
      </c>
      <c r="AG1263" s="9"/>
      <c r="AH1263" s="78">
        <v>21</v>
      </c>
      <c r="AI1263" s="193">
        <v>4</v>
      </c>
      <c r="AJ1263" s="101">
        <v>3</v>
      </c>
      <c r="AK1263" s="101">
        <v>1</v>
      </c>
      <c r="AL1263" s="101">
        <v>3</v>
      </c>
      <c r="AM1263" s="101">
        <v>5</v>
      </c>
      <c r="AN1263" s="101">
        <v>4</v>
      </c>
      <c r="AO1263" s="101">
        <v>1</v>
      </c>
      <c r="AP1263" s="101">
        <v>0</v>
      </c>
      <c r="AQ1263" s="101">
        <v>0</v>
      </c>
      <c r="AR1263" s="101">
        <v>0</v>
      </c>
      <c r="AS1263" s="101">
        <v>0</v>
      </c>
      <c r="AT1263" s="101">
        <v>0</v>
      </c>
      <c r="AU1263" s="101">
        <v>0</v>
      </c>
      <c r="AV1263" s="101">
        <v>0</v>
      </c>
      <c r="AW1263" s="101">
        <v>0</v>
      </c>
      <c r="AX1263" s="101">
        <v>0</v>
      </c>
      <c r="AY1263" s="101">
        <v>0</v>
      </c>
      <c r="AZ1263" s="101">
        <v>0</v>
      </c>
      <c r="BA1263" s="101">
        <v>0</v>
      </c>
      <c r="BB1263" s="239">
        <v>0</v>
      </c>
      <c r="BC1263" s="81">
        <v>5</v>
      </c>
      <c r="BD1263" s="28">
        <v>0.23809523809523808</v>
      </c>
      <c r="BE1263" s="81">
        <v>1</v>
      </c>
      <c r="BF1263" s="28">
        <v>4.7619047619047616E-2</v>
      </c>
      <c r="BG1263" s="81">
        <v>0</v>
      </c>
      <c r="BH1263" s="28">
        <v>0</v>
      </c>
      <c r="BI1263" s="24">
        <v>21.535238095238093</v>
      </c>
      <c r="BJ1263" s="24">
        <v>32.583999999999996</v>
      </c>
      <c r="BK1263" s="24">
        <v>35.76</v>
      </c>
      <c r="BL1263" s="9"/>
      <c r="BM1263" s="78">
        <v>40</v>
      </c>
      <c r="BN1263" s="182">
        <v>4</v>
      </c>
      <c r="BO1263" s="8">
        <v>6</v>
      </c>
      <c r="BP1263" s="8">
        <v>4</v>
      </c>
      <c r="BQ1263" s="8">
        <v>6</v>
      </c>
      <c r="BR1263" s="8">
        <v>10</v>
      </c>
      <c r="BS1263" s="8">
        <v>9</v>
      </c>
      <c r="BT1263" s="8">
        <v>1</v>
      </c>
      <c r="BU1263" s="8">
        <v>0</v>
      </c>
      <c r="BV1263" s="8">
        <v>0</v>
      </c>
      <c r="BW1263" s="8">
        <v>0</v>
      </c>
      <c r="BX1263" s="8">
        <v>0</v>
      </c>
      <c r="BY1263" s="8">
        <v>0</v>
      </c>
      <c r="BZ1263" s="8">
        <v>0</v>
      </c>
      <c r="CA1263" s="8">
        <v>0</v>
      </c>
      <c r="CB1263" s="8">
        <v>0</v>
      </c>
      <c r="CC1263" s="8">
        <v>0</v>
      </c>
      <c r="CD1263" s="8">
        <v>0</v>
      </c>
      <c r="CE1263" s="8">
        <v>0</v>
      </c>
      <c r="CF1263" s="8">
        <v>0</v>
      </c>
      <c r="CG1263" s="145">
        <v>0</v>
      </c>
      <c r="CH1263" s="81">
        <v>10</v>
      </c>
      <c r="CI1263" s="28">
        <v>0.25</v>
      </c>
      <c r="CJ1263" s="81">
        <v>1</v>
      </c>
      <c r="CK1263" s="28">
        <v>2.5000000000000001E-2</v>
      </c>
      <c r="CL1263" s="81">
        <v>0</v>
      </c>
      <c r="CM1263" s="28">
        <v>0</v>
      </c>
      <c r="CN1263" s="24">
        <v>22.729500000000002</v>
      </c>
      <c r="CO1263" s="24">
        <v>31.859000000000002</v>
      </c>
      <c r="CP1263" s="24">
        <v>34.802499999999995</v>
      </c>
      <c r="CQ1263" s="9"/>
    </row>
    <row r="1264" spans="1:95" x14ac:dyDescent="0.35">
      <c r="A1264" s="172">
        <v>7</v>
      </c>
      <c r="B1264" s="229">
        <v>0.625</v>
      </c>
      <c r="C1264" s="78">
        <v>6</v>
      </c>
      <c r="D1264" s="193">
        <v>0</v>
      </c>
      <c r="E1264" s="101">
        <v>0</v>
      </c>
      <c r="F1264" s="101">
        <v>0</v>
      </c>
      <c r="G1264" s="101">
        <v>1</v>
      </c>
      <c r="H1264" s="101">
        <v>3</v>
      </c>
      <c r="I1264" s="101">
        <v>2</v>
      </c>
      <c r="J1264" s="101">
        <v>0</v>
      </c>
      <c r="K1264" s="101">
        <v>0</v>
      </c>
      <c r="L1264" s="101">
        <v>0</v>
      </c>
      <c r="M1264" s="101">
        <v>0</v>
      </c>
      <c r="N1264" s="101">
        <v>0</v>
      </c>
      <c r="O1264" s="101">
        <v>0</v>
      </c>
      <c r="P1264" s="101">
        <v>0</v>
      </c>
      <c r="Q1264" s="101">
        <v>0</v>
      </c>
      <c r="R1264" s="101">
        <v>0</v>
      </c>
      <c r="S1264" s="101">
        <v>0</v>
      </c>
      <c r="T1264" s="101">
        <v>0</v>
      </c>
      <c r="U1264" s="101">
        <v>0</v>
      </c>
      <c r="V1264" s="101">
        <v>0</v>
      </c>
      <c r="W1264" s="239">
        <v>0</v>
      </c>
      <c r="X1264" s="81">
        <v>2</v>
      </c>
      <c r="Y1264" s="28">
        <v>0.33333333333333331</v>
      </c>
      <c r="Z1264" s="81">
        <v>0</v>
      </c>
      <c r="AA1264" s="28">
        <v>0</v>
      </c>
      <c r="AB1264" s="81">
        <v>0</v>
      </c>
      <c r="AC1264" s="28">
        <v>0</v>
      </c>
      <c r="AD1264" s="24">
        <v>28.464999999999993</v>
      </c>
      <c r="AE1264" s="24">
        <v>34.263500000000001</v>
      </c>
      <c r="AF1264" s="24" t="s">
        <v>105</v>
      </c>
      <c r="AG1264" s="9"/>
      <c r="AH1264" s="78">
        <v>12</v>
      </c>
      <c r="AI1264" s="193">
        <v>0</v>
      </c>
      <c r="AJ1264" s="101">
        <v>1</v>
      </c>
      <c r="AK1264" s="101">
        <v>2</v>
      </c>
      <c r="AL1264" s="101">
        <v>2</v>
      </c>
      <c r="AM1264" s="101">
        <v>4</v>
      </c>
      <c r="AN1264" s="101">
        <v>3</v>
      </c>
      <c r="AO1264" s="101">
        <v>0</v>
      </c>
      <c r="AP1264" s="101">
        <v>0</v>
      </c>
      <c r="AQ1264" s="101">
        <v>0</v>
      </c>
      <c r="AR1264" s="101">
        <v>0</v>
      </c>
      <c r="AS1264" s="101">
        <v>0</v>
      </c>
      <c r="AT1264" s="101">
        <v>0</v>
      </c>
      <c r="AU1264" s="101">
        <v>0</v>
      </c>
      <c r="AV1264" s="101">
        <v>0</v>
      </c>
      <c r="AW1264" s="101">
        <v>0</v>
      </c>
      <c r="AX1264" s="101">
        <v>0</v>
      </c>
      <c r="AY1264" s="101">
        <v>0</v>
      </c>
      <c r="AZ1264" s="101">
        <v>0</v>
      </c>
      <c r="BA1264" s="101">
        <v>0</v>
      </c>
      <c r="BB1264" s="239">
        <v>0</v>
      </c>
      <c r="BC1264" s="81">
        <v>3</v>
      </c>
      <c r="BD1264" s="28">
        <v>0.25</v>
      </c>
      <c r="BE1264" s="81">
        <v>0</v>
      </c>
      <c r="BF1264" s="28">
        <v>0</v>
      </c>
      <c r="BG1264" s="81">
        <v>0</v>
      </c>
      <c r="BH1264" s="28">
        <v>0</v>
      </c>
      <c r="BI1264" s="24">
        <v>25.285833333333329</v>
      </c>
      <c r="BJ1264" s="24">
        <v>33.024499999999996</v>
      </c>
      <c r="BK1264" s="24" t="s">
        <v>105</v>
      </c>
      <c r="BL1264" s="9"/>
      <c r="BM1264" s="78">
        <v>18</v>
      </c>
      <c r="BN1264" s="182">
        <v>0</v>
      </c>
      <c r="BO1264" s="8">
        <v>1</v>
      </c>
      <c r="BP1264" s="8">
        <v>2</v>
      </c>
      <c r="BQ1264" s="8">
        <v>3</v>
      </c>
      <c r="BR1264" s="8">
        <v>7</v>
      </c>
      <c r="BS1264" s="8">
        <v>5</v>
      </c>
      <c r="BT1264" s="8">
        <v>0</v>
      </c>
      <c r="BU1264" s="8">
        <v>0</v>
      </c>
      <c r="BV1264" s="8">
        <v>0</v>
      </c>
      <c r="BW1264" s="8">
        <v>0</v>
      </c>
      <c r="BX1264" s="8">
        <v>0</v>
      </c>
      <c r="BY1264" s="8">
        <v>0</v>
      </c>
      <c r="BZ1264" s="8">
        <v>0</v>
      </c>
      <c r="CA1264" s="8">
        <v>0</v>
      </c>
      <c r="CB1264" s="8">
        <v>0</v>
      </c>
      <c r="CC1264" s="8">
        <v>0</v>
      </c>
      <c r="CD1264" s="8">
        <v>0</v>
      </c>
      <c r="CE1264" s="8">
        <v>0</v>
      </c>
      <c r="CF1264" s="8">
        <v>0</v>
      </c>
      <c r="CG1264" s="145">
        <v>0</v>
      </c>
      <c r="CH1264" s="81">
        <v>5</v>
      </c>
      <c r="CI1264" s="28">
        <v>0.27777777777777779</v>
      </c>
      <c r="CJ1264" s="81">
        <v>0</v>
      </c>
      <c r="CK1264" s="28">
        <v>0</v>
      </c>
      <c r="CL1264" s="81">
        <v>0</v>
      </c>
      <c r="CM1264" s="28">
        <v>0</v>
      </c>
      <c r="CN1264" s="24">
        <v>26.345555555555553</v>
      </c>
      <c r="CO1264" s="24">
        <v>33.073500000000003</v>
      </c>
      <c r="CP1264" s="24" t="s">
        <v>105</v>
      </c>
      <c r="CQ1264" s="9"/>
    </row>
    <row r="1265" spans="1:95" x14ac:dyDescent="0.35">
      <c r="A1265" s="172">
        <v>7</v>
      </c>
      <c r="B1265" s="229">
        <v>0.66666700000000001</v>
      </c>
      <c r="C1265" s="78">
        <v>17</v>
      </c>
      <c r="D1265" s="193">
        <v>0</v>
      </c>
      <c r="E1265" s="101">
        <v>0</v>
      </c>
      <c r="F1265" s="101">
        <v>5</v>
      </c>
      <c r="G1265" s="101">
        <v>4</v>
      </c>
      <c r="H1265" s="101">
        <v>5</v>
      </c>
      <c r="I1265" s="101">
        <v>1</v>
      </c>
      <c r="J1265" s="101">
        <v>2</v>
      </c>
      <c r="K1265" s="101">
        <v>0</v>
      </c>
      <c r="L1265" s="101">
        <v>0</v>
      </c>
      <c r="M1265" s="101">
        <v>0</v>
      </c>
      <c r="N1265" s="101">
        <v>0</v>
      </c>
      <c r="O1265" s="101">
        <v>0</v>
      </c>
      <c r="P1265" s="101">
        <v>0</v>
      </c>
      <c r="Q1265" s="101">
        <v>0</v>
      </c>
      <c r="R1265" s="101">
        <v>0</v>
      </c>
      <c r="S1265" s="101">
        <v>0</v>
      </c>
      <c r="T1265" s="101">
        <v>0</v>
      </c>
      <c r="U1265" s="101">
        <v>0</v>
      </c>
      <c r="V1265" s="101">
        <v>0</v>
      </c>
      <c r="W1265" s="239">
        <v>0</v>
      </c>
      <c r="X1265" s="81">
        <v>3</v>
      </c>
      <c r="Y1265" s="28">
        <v>0.17647058823529413</v>
      </c>
      <c r="Z1265" s="81">
        <v>2</v>
      </c>
      <c r="AA1265" s="28">
        <v>0.11764705882352941</v>
      </c>
      <c r="AB1265" s="81">
        <v>0</v>
      </c>
      <c r="AC1265" s="28">
        <v>0</v>
      </c>
      <c r="AD1265" s="24">
        <v>25.523529411764706</v>
      </c>
      <c r="AE1265" s="24">
        <v>33.654999999999994</v>
      </c>
      <c r="AF1265" s="24" t="s">
        <v>105</v>
      </c>
      <c r="AG1265" s="9"/>
      <c r="AH1265" s="78">
        <v>7</v>
      </c>
      <c r="AI1265" s="193">
        <v>0</v>
      </c>
      <c r="AJ1265" s="101">
        <v>2</v>
      </c>
      <c r="AK1265" s="101">
        <v>0</v>
      </c>
      <c r="AL1265" s="101">
        <v>0</v>
      </c>
      <c r="AM1265" s="101">
        <v>1</v>
      </c>
      <c r="AN1265" s="101">
        <v>3</v>
      </c>
      <c r="AO1265" s="101">
        <v>1</v>
      </c>
      <c r="AP1265" s="101">
        <v>0</v>
      </c>
      <c r="AQ1265" s="101">
        <v>0</v>
      </c>
      <c r="AR1265" s="101">
        <v>0</v>
      </c>
      <c r="AS1265" s="101">
        <v>0</v>
      </c>
      <c r="AT1265" s="101">
        <v>0</v>
      </c>
      <c r="AU1265" s="101">
        <v>0</v>
      </c>
      <c r="AV1265" s="101">
        <v>0</v>
      </c>
      <c r="AW1265" s="101">
        <v>0</v>
      </c>
      <c r="AX1265" s="101">
        <v>0</v>
      </c>
      <c r="AY1265" s="101">
        <v>0</v>
      </c>
      <c r="AZ1265" s="101">
        <v>0</v>
      </c>
      <c r="BA1265" s="101">
        <v>0</v>
      </c>
      <c r="BB1265" s="239">
        <v>0</v>
      </c>
      <c r="BC1265" s="81">
        <v>4</v>
      </c>
      <c r="BD1265" s="28">
        <v>0.5714285714285714</v>
      </c>
      <c r="BE1265" s="81">
        <v>0</v>
      </c>
      <c r="BF1265" s="28">
        <v>0</v>
      </c>
      <c r="BG1265" s="81">
        <v>0</v>
      </c>
      <c r="BH1265" s="28">
        <v>0</v>
      </c>
      <c r="BI1265" s="24">
        <v>26.037142857142861</v>
      </c>
      <c r="BJ1265" s="24">
        <v>34.597999999999999</v>
      </c>
      <c r="BK1265" s="24" t="s">
        <v>105</v>
      </c>
      <c r="BL1265" s="9"/>
      <c r="BM1265" s="78">
        <v>24</v>
      </c>
      <c r="BN1265" s="182">
        <v>0</v>
      </c>
      <c r="BO1265" s="8">
        <v>2</v>
      </c>
      <c r="BP1265" s="8">
        <v>5</v>
      </c>
      <c r="BQ1265" s="8">
        <v>4</v>
      </c>
      <c r="BR1265" s="8">
        <v>6</v>
      </c>
      <c r="BS1265" s="8">
        <v>4</v>
      </c>
      <c r="BT1265" s="8">
        <v>3</v>
      </c>
      <c r="BU1265" s="8">
        <v>0</v>
      </c>
      <c r="BV1265" s="8">
        <v>0</v>
      </c>
      <c r="BW1265" s="8">
        <v>0</v>
      </c>
      <c r="BX1265" s="8">
        <v>0</v>
      </c>
      <c r="BY1265" s="8">
        <v>0</v>
      </c>
      <c r="BZ1265" s="8">
        <v>0</v>
      </c>
      <c r="CA1265" s="8">
        <v>0</v>
      </c>
      <c r="CB1265" s="8">
        <v>0</v>
      </c>
      <c r="CC1265" s="8">
        <v>0</v>
      </c>
      <c r="CD1265" s="8">
        <v>0</v>
      </c>
      <c r="CE1265" s="8">
        <v>0</v>
      </c>
      <c r="CF1265" s="8">
        <v>0</v>
      </c>
      <c r="CG1265" s="145">
        <v>0</v>
      </c>
      <c r="CH1265" s="81">
        <v>7</v>
      </c>
      <c r="CI1265" s="28">
        <v>0.29166666666666669</v>
      </c>
      <c r="CJ1265" s="81">
        <v>2</v>
      </c>
      <c r="CK1265" s="28">
        <v>8.3333333333333329E-2</v>
      </c>
      <c r="CL1265" s="81">
        <v>0</v>
      </c>
      <c r="CM1265" s="28">
        <v>0</v>
      </c>
      <c r="CN1265" s="24">
        <v>25.673333333333332</v>
      </c>
      <c r="CO1265" s="24">
        <v>33.4925</v>
      </c>
      <c r="CP1265" s="24">
        <v>38.479999999999997</v>
      </c>
      <c r="CQ1265" s="9"/>
    </row>
    <row r="1266" spans="1:95" x14ac:dyDescent="0.35">
      <c r="A1266" s="172">
        <v>7</v>
      </c>
      <c r="B1266" s="229">
        <v>0.70833299999999999</v>
      </c>
      <c r="C1266" s="78">
        <v>11</v>
      </c>
      <c r="D1266" s="193">
        <v>0</v>
      </c>
      <c r="E1266" s="101">
        <v>1</v>
      </c>
      <c r="F1266" s="101">
        <v>2</v>
      </c>
      <c r="G1266" s="101">
        <v>2</v>
      </c>
      <c r="H1266" s="101">
        <v>3</v>
      </c>
      <c r="I1266" s="101">
        <v>3</v>
      </c>
      <c r="J1266" s="101">
        <v>0</v>
      </c>
      <c r="K1266" s="101">
        <v>0</v>
      </c>
      <c r="L1266" s="101">
        <v>0</v>
      </c>
      <c r="M1266" s="101">
        <v>0</v>
      </c>
      <c r="N1266" s="101">
        <v>0</v>
      </c>
      <c r="O1266" s="101">
        <v>0</v>
      </c>
      <c r="P1266" s="101">
        <v>0</v>
      </c>
      <c r="Q1266" s="101">
        <v>0</v>
      </c>
      <c r="R1266" s="101">
        <v>0</v>
      </c>
      <c r="S1266" s="101">
        <v>0</v>
      </c>
      <c r="T1266" s="101">
        <v>0</v>
      </c>
      <c r="U1266" s="101">
        <v>0</v>
      </c>
      <c r="V1266" s="101">
        <v>0</v>
      </c>
      <c r="W1266" s="239">
        <v>0</v>
      </c>
      <c r="X1266" s="81">
        <v>3</v>
      </c>
      <c r="Y1266" s="28">
        <v>0.27272727272727271</v>
      </c>
      <c r="Z1266" s="81">
        <v>0</v>
      </c>
      <c r="AA1266" s="28">
        <v>0</v>
      </c>
      <c r="AB1266" s="81">
        <v>0</v>
      </c>
      <c r="AC1266" s="28">
        <v>0</v>
      </c>
      <c r="AD1266" s="24">
        <v>24.676363636363636</v>
      </c>
      <c r="AE1266" s="24">
        <v>32.698</v>
      </c>
      <c r="AF1266" s="24" t="s">
        <v>105</v>
      </c>
      <c r="AG1266" s="9"/>
      <c r="AH1266" s="78">
        <v>5</v>
      </c>
      <c r="AI1266" s="193">
        <v>1</v>
      </c>
      <c r="AJ1266" s="101">
        <v>1</v>
      </c>
      <c r="AK1266" s="101">
        <v>0</v>
      </c>
      <c r="AL1266" s="101">
        <v>1</v>
      </c>
      <c r="AM1266" s="101">
        <v>0</v>
      </c>
      <c r="AN1266" s="101">
        <v>2</v>
      </c>
      <c r="AO1266" s="101">
        <v>0</v>
      </c>
      <c r="AP1266" s="101">
        <v>0</v>
      </c>
      <c r="AQ1266" s="101">
        <v>0</v>
      </c>
      <c r="AR1266" s="101">
        <v>0</v>
      </c>
      <c r="AS1266" s="101">
        <v>0</v>
      </c>
      <c r="AT1266" s="101">
        <v>0</v>
      </c>
      <c r="AU1266" s="101">
        <v>0</v>
      </c>
      <c r="AV1266" s="101">
        <v>0</v>
      </c>
      <c r="AW1266" s="101">
        <v>0</v>
      </c>
      <c r="AX1266" s="101">
        <v>0</v>
      </c>
      <c r="AY1266" s="101">
        <v>0</v>
      </c>
      <c r="AZ1266" s="101">
        <v>0</v>
      </c>
      <c r="BA1266" s="101">
        <v>0</v>
      </c>
      <c r="BB1266" s="239">
        <v>0</v>
      </c>
      <c r="BC1266" s="81">
        <v>2</v>
      </c>
      <c r="BD1266" s="28">
        <v>0.4</v>
      </c>
      <c r="BE1266" s="81">
        <v>0</v>
      </c>
      <c r="BF1266" s="28">
        <v>0</v>
      </c>
      <c r="BG1266" s="81">
        <v>0</v>
      </c>
      <c r="BH1266" s="28">
        <v>0</v>
      </c>
      <c r="BI1266" s="24">
        <v>20.547999999999998</v>
      </c>
      <c r="BJ1266" s="24" t="s">
        <v>105</v>
      </c>
      <c r="BK1266" s="24" t="s">
        <v>105</v>
      </c>
      <c r="BL1266" s="9"/>
      <c r="BM1266" s="78">
        <v>16</v>
      </c>
      <c r="BN1266" s="182">
        <v>1</v>
      </c>
      <c r="BO1266" s="8">
        <v>2</v>
      </c>
      <c r="BP1266" s="8">
        <v>2</v>
      </c>
      <c r="BQ1266" s="8">
        <v>3</v>
      </c>
      <c r="BR1266" s="8">
        <v>3</v>
      </c>
      <c r="BS1266" s="8">
        <v>5</v>
      </c>
      <c r="BT1266" s="8">
        <v>0</v>
      </c>
      <c r="BU1266" s="8">
        <v>0</v>
      </c>
      <c r="BV1266" s="8">
        <v>0</v>
      </c>
      <c r="BW1266" s="8">
        <v>0</v>
      </c>
      <c r="BX1266" s="8">
        <v>0</v>
      </c>
      <c r="BY1266" s="8">
        <v>0</v>
      </c>
      <c r="BZ1266" s="8">
        <v>0</v>
      </c>
      <c r="CA1266" s="8">
        <v>0</v>
      </c>
      <c r="CB1266" s="8">
        <v>0</v>
      </c>
      <c r="CC1266" s="8">
        <v>0</v>
      </c>
      <c r="CD1266" s="8">
        <v>0</v>
      </c>
      <c r="CE1266" s="8">
        <v>0</v>
      </c>
      <c r="CF1266" s="8">
        <v>0</v>
      </c>
      <c r="CG1266" s="145">
        <v>0</v>
      </c>
      <c r="CH1266" s="81">
        <v>5</v>
      </c>
      <c r="CI1266" s="28">
        <v>0.3125</v>
      </c>
      <c r="CJ1266" s="81">
        <v>0</v>
      </c>
      <c r="CK1266" s="28">
        <v>0</v>
      </c>
      <c r="CL1266" s="81">
        <v>0</v>
      </c>
      <c r="CM1266" s="28">
        <v>0</v>
      </c>
      <c r="CN1266" s="24">
        <v>23.38625</v>
      </c>
      <c r="CO1266" s="24">
        <v>32.945500000000003</v>
      </c>
      <c r="CP1266" s="24" t="s">
        <v>105</v>
      </c>
      <c r="CQ1266" s="9"/>
    </row>
    <row r="1267" spans="1:95" x14ac:dyDescent="0.35">
      <c r="A1267" s="172">
        <v>7</v>
      </c>
      <c r="B1267" s="229">
        <v>0.75</v>
      </c>
      <c r="C1267" s="78">
        <v>6</v>
      </c>
      <c r="D1267" s="193">
        <v>1</v>
      </c>
      <c r="E1267" s="101">
        <v>2</v>
      </c>
      <c r="F1267" s="101">
        <v>1</v>
      </c>
      <c r="G1267" s="101">
        <v>0</v>
      </c>
      <c r="H1267" s="101">
        <v>0</v>
      </c>
      <c r="I1267" s="101">
        <v>0</v>
      </c>
      <c r="J1267" s="101">
        <v>0</v>
      </c>
      <c r="K1267" s="101">
        <v>2</v>
      </c>
      <c r="L1267" s="101">
        <v>0</v>
      </c>
      <c r="M1267" s="101">
        <v>0</v>
      </c>
      <c r="N1267" s="101">
        <v>0</v>
      </c>
      <c r="O1267" s="101">
        <v>0</v>
      </c>
      <c r="P1267" s="101">
        <v>0</v>
      </c>
      <c r="Q1267" s="101">
        <v>0</v>
      </c>
      <c r="R1267" s="101">
        <v>0</v>
      </c>
      <c r="S1267" s="101">
        <v>0</v>
      </c>
      <c r="T1267" s="101">
        <v>0</v>
      </c>
      <c r="U1267" s="101">
        <v>0</v>
      </c>
      <c r="V1267" s="101">
        <v>0</v>
      </c>
      <c r="W1267" s="239">
        <v>0</v>
      </c>
      <c r="X1267" s="81">
        <v>2</v>
      </c>
      <c r="Y1267" s="28">
        <v>0.33333333333333331</v>
      </c>
      <c r="Z1267" s="81">
        <v>2</v>
      </c>
      <c r="AA1267" s="28">
        <v>0.33333333333333331</v>
      </c>
      <c r="AB1267" s="81">
        <v>0</v>
      </c>
      <c r="AC1267" s="28">
        <v>0</v>
      </c>
      <c r="AD1267" s="24">
        <v>23.261666666666667</v>
      </c>
      <c r="AE1267" s="24">
        <v>43.859500000000004</v>
      </c>
      <c r="AF1267" s="24" t="s">
        <v>105</v>
      </c>
      <c r="AG1267" s="9"/>
      <c r="AH1267" s="78">
        <v>4</v>
      </c>
      <c r="AI1267" s="193">
        <v>2</v>
      </c>
      <c r="AJ1267" s="101">
        <v>1</v>
      </c>
      <c r="AK1267" s="101">
        <v>0</v>
      </c>
      <c r="AL1267" s="101">
        <v>1</v>
      </c>
      <c r="AM1267" s="101">
        <v>0</v>
      </c>
      <c r="AN1267" s="101">
        <v>0</v>
      </c>
      <c r="AO1267" s="101">
        <v>0</v>
      </c>
      <c r="AP1267" s="101">
        <v>0</v>
      </c>
      <c r="AQ1267" s="101">
        <v>0</v>
      </c>
      <c r="AR1267" s="101">
        <v>0</v>
      </c>
      <c r="AS1267" s="101">
        <v>0</v>
      </c>
      <c r="AT1267" s="101">
        <v>0</v>
      </c>
      <c r="AU1267" s="101">
        <v>0</v>
      </c>
      <c r="AV1267" s="101">
        <v>0</v>
      </c>
      <c r="AW1267" s="101">
        <v>0</v>
      </c>
      <c r="AX1267" s="101">
        <v>0</v>
      </c>
      <c r="AY1267" s="101">
        <v>0</v>
      </c>
      <c r="AZ1267" s="101">
        <v>0</v>
      </c>
      <c r="BA1267" s="101">
        <v>0</v>
      </c>
      <c r="BB1267" s="239">
        <v>0</v>
      </c>
      <c r="BC1267" s="81">
        <v>0</v>
      </c>
      <c r="BD1267" s="28">
        <v>0</v>
      </c>
      <c r="BE1267" s="81">
        <v>0</v>
      </c>
      <c r="BF1267" s="28">
        <v>0</v>
      </c>
      <c r="BG1267" s="81">
        <v>0</v>
      </c>
      <c r="BH1267" s="28">
        <v>0</v>
      </c>
      <c r="BI1267" s="24">
        <v>12.6875</v>
      </c>
      <c r="BJ1267" s="24" t="s">
        <v>105</v>
      </c>
      <c r="BK1267" s="24" t="s">
        <v>105</v>
      </c>
      <c r="BL1267" s="9"/>
      <c r="BM1267" s="78">
        <v>10</v>
      </c>
      <c r="BN1267" s="182">
        <v>3</v>
      </c>
      <c r="BO1267" s="8">
        <v>3</v>
      </c>
      <c r="BP1267" s="8">
        <v>1</v>
      </c>
      <c r="BQ1267" s="8">
        <v>1</v>
      </c>
      <c r="BR1267" s="8">
        <v>0</v>
      </c>
      <c r="BS1267" s="8">
        <v>0</v>
      </c>
      <c r="BT1267" s="8">
        <v>0</v>
      </c>
      <c r="BU1267" s="8">
        <v>2</v>
      </c>
      <c r="BV1267" s="8">
        <v>0</v>
      </c>
      <c r="BW1267" s="8">
        <v>0</v>
      </c>
      <c r="BX1267" s="8">
        <v>0</v>
      </c>
      <c r="BY1267" s="8">
        <v>0</v>
      </c>
      <c r="BZ1267" s="8">
        <v>0</v>
      </c>
      <c r="CA1267" s="8">
        <v>0</v>
      </c>
      <c r="CB1267" s="8">
        <v>0</v>
      </c>
      <c r="CC1267" s="8">
        <v>0</v>
      </c>
      <c r="CD1267" s="8">
        <v>0</v>
      </c>
      <c r="CE1267" s="8">
        <v>0</v>
      </c>
      <c r="CF1267" s="8">
        <v>0</v>
      </c>
      <c r="CG1267" s="145">
        <v>0</v>
      </c>
      <c r="CH1267" s="81">
        <v>2</v>
      </c>
      <c r="CI1267" s="28">
        <v>0.2</v>
      </c>
      <c r="CJ1267" s="81">
        <v>2</v>
      </c>
      <c r="CK1267" s="28">
        <v>0.2</v>
      </c>
      <c r="CL1267" s="81">
        <v>0</v>
      </c>
      <c r="CM1267" s="28">
        <v>0</v>
      </c>
      <c r="CN1267" s="24">
        <v>19.032000000000004</v>
      </c>
      <c r="CO1267" s="24">
        <v>42.773499999999999</v>
      </c>
      <c r="CP1267" s="24" t="s">
        <v>105</v>
      </c>
      <c r="CQ1267" s="9"/>
    </row>
    <row r="1268" spans="1:95" x14ac:dyDescent="0.35">
      <c r="A1268" s="172">
        <v>7</v>
      </c>
      <c r="B1268" s="229">
        <v>0.79166700000000001</v>
      </c>
      <c r="C1268" s="78">
        <v>3</v>
      </c>
      <c r="D1268" s="193">
        <v>0</v>
      </c>
      <c r="E1268" s="101">
        <v>1</v>
      </c>
      <c r="F1268" s="101">
        <v>0</v>
      </c>
      <c r="G1268" s="101">
        <v>1</v>
      </c>
      <c r="H1268" s="101">
        <v>0</v>
      </c>
      <c r="I1268" s="101">
        <v>0</v>
      </c>
      <c r="J1268" s="101">
        <v>1</v>
      </c>
      <c r="K1268" s="101">
        <v>0</v>
      </c>
      <c r="L1268" s="101">
        <v>0</v>
      </c>
      <c r="M1268" s="101">
        <v>0</v>
      </c>
      <c r="N1268" s="101">
        <v>0</v>
      </c>
      <c r="O1268" s="101">
        <v>0</v>
      </c>
      <c r="P1268" s="101">
        <v>0</v>
      </c>
      <c r="Q1268" s="101">
        <v>0</v>
      </c>
      <c r="R1268" s="101">
        <v>0</v>
      </c>
      <c r="S1268" s="101">
        <v>0</v>
      </c>
      <c r="T1268" s="101">
        <v>0</v>
      </c>
      <c r="U1268" s="101">
        <v>0</v>
      </c>
      <c r="V1268" s="101">
        <v>0</v>
      </c>
      <c r="W1268" s="239">
        <v>0</v>
      </c>
      <c r="X1268" s="81">
        <v>1</v>
      </c>
      <c r="Y1268" s="28">
        <v>0.33333333333333331</v>
      </c>
      <c r="Z1268" s="81">
        <v>1</v>
      </c>
      <c r="AA1268" s="28">
        <v>0.33333333333333331</v>
      </c>
      <c r="AB1268" s="81">
        <v>0</v>
      </c>
      <c r="AC1268" s="28">
        <v>0</v>
      </c>
      <c r="AD1268" s="24">
        <v>23.28</v>
      </c>
      <c r="AE1268" s="24" t="s">
        <v>105</v>
      </c>
      <c r="AF1268" s="24" t="s">
        <v>105</v>
      </c>
      <c r="AG1268" s="9"/>
      <c r="AH1268" s="78">
        <v>4</v>
      </c>
      <c r="AI1268" s="193">
        <v>2</v>
      </c>
      <c r="AJ1268" s="101">
        <v>1</v>
      </c>
      <c r="AK1268" s="101">
        <v>1</v>
      </c>
      <c r="AL1268" s="101">
        <v>0</v>
      </c>
      <c r="AM1268" s="101">
        <v>0</v>
      </c>
      <c r="AN1268" s="101">
        <v>0</v>
      </c>
      <c r="AO1268" s="101">
        <v>0</v>
      </c>
      <c r="AP1268" s="101">
        <v>0</v>
      </c>
      <c r="AQ1268" s="101">
        <v>0</v>
      </c>
      <c r="AR1268" s="101">
        <v>0</v>
      </c>
      <c r="AS1268" s="101">
        <v>0</v>
      </c>
      <c r="AT1268" s="101">
        <v>0</v>
      </c>
      <c r="AU1268" s="101">
        <v>0</v>
      </c>
      <c r="AV1268" s="101">
        <v>0</v>
      </c>
      <c r="AW1268" s="101">
        <v>0</v>
      </c>
      <c r="AX1268" s="101">
        <v>0</v>
      </c>
      <c r="AY1268" s="101">
        <v>0</v>
      </c>
      <c r="AZ1268" s="101">
        <v>0</v>
      </c>
      <c r="BA1268" s="101">
        <v>0</v>
      </c>
      <c r="BB1268" s="239">
        <v>0</v>
      </c>
      <c r="BC1268" s="81">
        <v>0</v>
      </c>
      <c r="BD1268" s="28">
        <v>0</v>
      </c>
      <c r="BE1268" s="81">
        <v>0</v>
      </c>
      <c r="BF1268" s="28">
        <v>0</v>
      </c>
      <c r="BG1268" s="81">
        <v>0</v>
      </c>
      <c r="BH1268" s="28">
        <v>0</v>
      </c>
      <c r="BI1268" s="24">
        <v>11.024999999999999</v>
      </c>
      <c r="BJ1268" s="24" t="s">
        <v>105</v>
      </c>
      <c r="BK1268" s="24" t="s">
        <v>105</v>
      </c>
      <c r="BL1268" s="9"/>
      <c r="BM1268" s="78">
        <v>7</v>
      </c>
      <c r="BN1268" s="182">
        <v>2</v>
      </c>
      <c r="BO1268" s="8">
        <v>2</v>
      </c>
      <c r="BP1268" s="8">
        <v>1</v>
      </c>
      <c r="BQ1268" s="8">
        <v>1</v>
      </c>
      <c r="BR1268" s="8">
        <v>0</v>
      </c>
      <c r="BS1268" s="8">
        <v>0</v>
      </c>
      <c r="BT1268" s="8">
        <v>1</v>
      </c>
      <c r="BU1268" s="8">
        <v>0</v>
      </c>
      <c r="BV1268" s="8">
        <v>0</v>
      </c>
      <c r="BW1268" s="8">
        <v>0</v>
      </c>
      <c r="BX1268" s="8">
        <v>0</v>
      </c>
      <c r="BY1268" s="8">
        <v>0</v>
      </c>
      <c r="BZ1268" s="8">
        <v>0</v>
      </c>
      <c r="CA1268" s="8">
        <v>0</v>
      </c>
      <c r="CB1268" s="8">
        <v>0</v>
      </c>
      <c r="CC1268" s="8">
        <v>0</v>
      </c>
      <c r="CD1268" s="8">
        <v>0</v>
      </c>
      <c r="CE1268" s="8">
        <v>0</v>
      </c>
      <c r="CF1268" s="8">
        <v>0</v>
      </c>
      <c r="CG1268" s="145">
        <v>0</v>
      </c>
      <c r="CH1268" s="81">
        <v>1</v>
      </c>
      <c r="CI1268" s="28">
        <v>0.14285714285714285</v>
      </c>
      <c r="CJ1268" s="81">
        <v>1</v>
      </c>
      <c r="CK1268" s="28">
        <v>0.14285714285714285</v>
      </c>
      <c r="CL1268" s="81">
        <v>0</v>
      </c>
      <c r="CM1268" s="28">
        <v>0</v>
      </c>
      <c r="CN1268" s="24">
        <v>16.277142857142856</v>
      </c>
      <c r="CO1268" s="24">
        <v>33.215999999999994</v>
      </c>
      <c r="CP1268" s="24" t="s">
        <v>105</v>
      </c>
      <c r="CQ1268" s="9"/>
    </row>
    <row r="1269" spans="1:95" x14ac:dyDescent="0.35">
      <c r="A1269" s="172">
        <v>7</v>
      </c>
      <c r="B1269" s="229">
        <v>0.83333299999999999</v>
      </c>
      <c r="C1269" s="78">
        <v>2</v>
      </c>
      <c r="D1269" s="193">
        <v>1</v>
      </c>
      <c r="E1269" s="101">
        <v>1</v>
      </c>
      <c r="F1269" s="101">
        <v>0</v>
      </c>
      <c r="G1269" s="101">
        <v>0</v>
      </c>
      <c r="H1269" s="101">
        <v>0</v>
      </c>
      <c r="I1269" s="101">
        <v>0</v>
      </c>
      <c r="J1269" s="101">
        <v>0</v>
      </c>
      <c r="K1269" s="101">
        <v>0</v>
      </c>
      <c r="L1269" s="101">
        <v>0</v>
      </c>
      <c r="M1269" s="101">
        <v>0</v>
      </c>
      <c r="N1269" s="101">
        <v>0</v>
      </c>
      <c r="O1269" s="101">
        <v>0</v>
      </c>
      <c r="P1269" s="101">
        <v>0</v>
      </c>
      <c r="Q1269" s="101">
        <v>0</v>
      </c>
      <c r="R1269" s="101">
        <v>0</v>
      </c>
      <c r="S1269" s="101">
        <v>0</v>
      </c>
      <c r="T1269" s="101">
        <v>0</v>
      </c>
      <c r="U1269" s="101">
        <v>0</v>
      </c>
      <c r="V1269" s="101">
        <v>0</v>
      </c>
      <c r="W1269" s="239">
        <v>0</v>
      </c>
      <c r="X1269" s="81">
        <v>0</v>
      </c>
      <c r="Y1269" s="28">
        <v>0</v>
      </c>
      <c r="Z1269" s="81">
        <v>0</v>
      </c>
      <c r="AA1269" s="28">
        <v>0</v>
      </c>
      <c r="AB1269" s="81">
        <v>0</v>
      </c>
      <c r="AC1269" s="28">
        <v>0</v>
      </c>
      <c r="AD1269" s="24">
        <v>11.195</v>
      </c>
      <c r="AE1269" s="24" t="s">
        <v>105</v>
      </c>
      <c r="AF1269" s="24" t="s">
        <v>105</v>
      </c>
      <c r="AG1269" s="9"/>
      <c r="AH1269" s="78">
        <v>2</v>
      </c>
      <c r="AI1269" s="193">
        <v>0</v>
      </c>
      <c r="AJ1269" s="101">
        <v>1</v>
      </c>
      <c r="AK1269" s="101">
        <v>1</v>
      </c>
      <c r="AL1269" s="101">
        <v>0</v>
      </c>
      <c r="AM1269" s="101">
        <v>0</v>
      </c>
      <c r="AN1269" s="101">
        <v>0</v>
      </c>
      <c r="AO1269" s="101">
        <v>0</v>
      </c>
      <c r="AP1269" s="101">
        <v>0</v>
      </c>
      <c r="AQ1269" s="101">
        <v>0</v>
      </c>
      <c r="AR1269" s="101">
        <v>0</v>
      </c>
      <c r="AS1269" s="101">
        <v>0</v>
      </c>
      <c r="AT1269" s="101">
        <v>0</v>
      </c>
      <c r="AU1269" s="101">
        <v>0</v>
      </c>
      <c r="AV1269" s="101">
        <v>0</v>
      </c>
      <c r="AW1269" s="101">
        <v>0</v>
      </c>
      <c r="AX1269" s="101">
        <v>0</v>
      </c>
      <c r="AY1269" s="101">
        <v>0</v>
      </c>
      <c r="AZ1269" s="101">
        <v>0</v>
      </c>
      <c r="BA1269" s="101">
        <v>0</v>
      </c>
      <c r="BB1269" s="239">
        <v>0</v>
      </c>
      <c r="BC1269" s="81">
        <v>0</v>
      </c>
      <c r="BD1269" s="28">
        <v>0</v>
      </c>
      <c r="BE1269" s="81">
        <v>0</v>
      </c>
      <c r="BF1269" s="28">
        <v>0</v>
      </c>
      <c r="BG1269" s="81">
        <v>0</v>
      </c>
      <c r="BH1269" s="28">
        <v>0</v>
      </c>
      <c r="BI1269" s="24">
        <v>14.5</v>
      </c>
      <c r="BJ1269" s="24" t="s">
        <v>105</v>
      </c>
      <c r="BK1269" s="24" t="s">
        <v>105</v>
      </c>
      <c r="BL1269" s="9"/>
      <c r="BM1269" s="78">
        <v>4</v>
      </c>
      <c r="BN1269" s="182">
        <v>1</v>
      </c>
      <c r="BO1269" s="8">
        <v>2</v>
      </c>
      <c r="BP1269" s="8">
        <v>1</v>
      </c>
      <c r="BQ1269" s="8">
        <v>0</v>
      </c>
      <c r="BR1269" s="8">
        <v>0</v>
      </c>
      <c r="BS1269" s="8">
        <v>0</v>
      </c>
      <c r="BT1269" s="8">
        <v>0</v>
      </c>
      <c r="BU1269" s="8">
        <v>0</v>
      </c>
      <c r="BV1269" s="8">
        <v>0</v>
      </c>
      <c r="BW1269" s="8">
        <v>0</v>
      </c>
      <c r="BX1269" s="8">
        <v>0</v>
      </c>
      <c r="BY1269" s="8">
        <v>0</v>
      </c>
      <c r="BZ1269" s="8">
        <v>0</v>
      </c>
      <c r="CA1269" s="8">
        <v>0</v>
      </c>
      <c r="CB1269" s="8">
        <v>0</v>
      </c>
      <c r="CC1269" s="8">
        <v>0</v>
      </c>
      <c r="CD1269" s="8">
        <v>0</v>
      </c>
      <c r="CE1269" s="8">
        <v>0</v>
      </c>
      <c r="CF1269" s="8">
        <v>0</v>
      </c>
      <c r="CG1269" s="145">
        <v>0</v>
      </c>
      <c r="CH1269" s="81">
        <v>0</v>
      </c>
      <c r="CI1269" s="28">
        <v>0</v>
      </c>
      <c r="CJ1269" s="81">
        <v>0</v>
      </c>
      <c r="CK1269" s="28">
        <v>0</v>
      </c>
      <c r="CL1269" s="81">
        <v>0</v>
      </c>
      <c r="CM1269" s="28">
        <v>0</v>
      </c>
      <c r="CN1269" s="24">
        <v>12.8475</v>
      </c>
      <c r="CO1269" s="24" t="s">
        <v>105</v>
      </c>
      <c r="CP1269" s="24" t="s">
        <v>105</v>
      </c>
      <c r="CQ1269" s="9"/>
    </row>
    <row r="1270" spans="1:95" x14ac:dyDescent="0.35">
      <c r="A1270" s="172">
        <v>7</v>
      </c>
      <c r="B1270" s="229">
        <v>0.875</v>
      </c>
      <c r="C1270" s="78">
        <v>3</v>
      </c>
      <c r="D1270" s="193">
        <v>0</v>
      </c>
      <c r="E1270" s="101">
        <v>1</v>
      </c>
      <c r="F1270" s="101">
        <v>0</v>
      </c>
      <c r="G1270" s="101">
        <v>0</v>
      </c>
      <c r="H1270" s="101">
        <v>0</v>
      </c>
      <c r="I1270" s="101">
        <v>2</v>
      </c>
      <c r="J1270" s="101">
        <v>0</v>
      </c>
      <c r="K1270" s="101">
        <v>0</v>
      </c>
      <c r="L1270" s="101">
        <v>0</v>
      </c>
      <c r="M1270" s="101">
        <v>0</v>
      </c>
      <c r="N1270" s="101">
        <v>0</v>
      </c>
      <c r="O1270" s="101">
        <v>0</v>
      </c>
      <c r="P1270" s="101">
        <v>0</v>
      </c>
      <c r="Q1270" s="101">
        <v>0</v>
      </c>
      <c r="R1270" s="101">
        <v>0</v>
      </c>
      <c r="S1270" s="101">
        <v>0</v>
      </c>
      <c r="T1270" s="101">
        <v>0</v>
      </c>
      <c r="U1270" s="101">
        <v>0</v>
      </c>
      <c r="V1270" s="101">
        <v>0</v>
      </c>
      <c r="W1270" s="239">
        <v>0</v>
      </c>
      <c r="X1270" s="81">
        <v>2</v>
      </c>
      <c r="Y1270" s="28">
        <v>0.66666666666666663</v>
      </c>
      <c r="Z1270" s="81">
        <v>0</v>
      </c>
      <c r="AA1270" s="28">
        <v>0</v>
      </c>
      <c r="AB1270" s="81">
        <v>0</v>
      </c>
      <c r="AC1270" s="28">
        <v>0</v>
      </c>
      <c r="AD1270" s="24">
        <v>25.966666666666669</v>
      </c>
      <c r="AE1270" s="24" t="s">
        <v>105</v>
      </c>
      <c r="AF1270" s="24" t="s">
        <v>105</v>
      </c>
      <c r="AG1270" s="9"/>
      <c r="AH1270" s="78">
        <v>3</v>
      </c>
      <c r="AI1270" s="193">
        <v>2</v>
      </c>
      <c r="AJ1270" s="101">
        <v>1</v>
      </c>
      <c r="AK1270" s="101">
        <v>0</v>
      </c>
      <c r="AL1270" s="101">
        <v>0</v>
      </c>
      <c r="AM1270" s="101">
        <v>0</v>
      </c>
      <c r="AN1270" s="101">
        <v>0</v>
      </c>
      <c r="AO1270" s="101">
        <v>0</v>
      </c>
      <c r="AP1270" s="101">
        <v>0</v>
      </c>
      <c r="AQ1270" s="101">
        <v>0</v>
      </c>
      <c r="AR1270" s="101">
        <v>0</v>
      </c>
      <c r="AS1270" s="101">
        <v>0</v>
      </c>
      <c r="AT1270" s="101">
        <v>0</v>
      </c>
      <c r="AU1270" s="101">
        <v>0</v>
      </c>
      <c r="AV1270" s="101">
        <v>0</v>
      </c>
      <c r="AW1270" s="101">
        <v>0</v>
      </c>
      <c r="AX1270" s="101">
        <v>0</v>
      </c>
      <c r="AY1270" s="101">
        <v>0</v>
      </c>
      <c r="AZ1270" s="101">
        <v>0</v>
      </c>
      <c r="BA1270" s="101">
        <v>0</v>
      </c>
      <c r="BB1270" s="239">
        <v>0</v>
      </c>
      <c r="BC1270" s="81">
        <v>0</v>
      </c>
      <c r="BD1270" s="28">
        <v>0</v>
      </c>
      <c r="BE1270" s="81">
        <v>0</v>
      </c>
      <c r="BF1270" s="28">
        <v>0</v>
      </c>
      <c r="BG1270" s="81">
        <v>0</v>
      </c>
      <c r="BH1270" s="28">
        <v>0</v>
      </c>
      <c r="BI1270" s="24">
        <v>9.9133333333333322</v>
      </c>
      <c r="BJ1270" s="24" t="s">
        <v>105</v>
      </c>
      <c r="BK1270" s="24" t="s">
        <v>105</v>
      </c>
      <c r="BL1270" s="9"/>
      <c r="BM1270" s="78">
        <v>6</v>
      </c>
      <c r="BN1270" s="182">
        <v>2</v>
      </c>
      <c r="BO1270" s="8">
        <v>2</v>
      </c>
      <c r="BP1270" s="8">
        <v>0</v>
      </c>
      <c r="BQ1270" s="8">
        <v>0</v>
      </c>
      <c r="BR1270" s="8">
        <v>0</v>
      </c>
      <c r="BS1270" s="8">
        <v>2</v>
      </c>
      <c r="BT1270" s="8">
        <v>0</v>
      </c>
      <c r="BU1270" s="8">
        <v>0</v>
      </c>
      <c r="BV1270" s="8">
        <v>0</v>
      </c>
      <c r="BW1270" s="8">
        <v>0</v>
      </c>
      <c r="BX1270" s="8">
        <v>0</v>
      </c>
      <c r="BY1270" s="8">
        <v>0</v>
      </c>
      <c r="BZ1270" s="8">
        <v>0</v>
      </c>
      <c r="CA1270" s="8">
        <v>0</v>
      </c>
      <c r="CB1270" s="8">
        <v>0</v>
      </c>
      <c r="CC1270" s="8">
        <v>0</v>
      </c>
      <c r="CD1270" s="8">
        <v>0</v>
      </c>
      <c r="CE1270" s="8">
        <v>0</v>
      </c>
      <c r="CF1270" s="8">
        <v>0</v>
      </c>
      <c r="CG1270" s="145">
        <v>0</v>
      </c>
      <c r="CH1270" s="81">
        <v>2</v>
      </c>
      <c r="CI1270" s="28">
        <v>0.33333333333333331</v>
      </c>
      <c r="CJ1270" s="81">
        <v>0</v>
      </c>
      <c r="CK1270" s="28">
        <v>0</v>
      </c>
      <c r="CL1270" s="81">
        <v>0</v>
      </c>
      <c r="CM1270" s="28">
        <v>0</v>
      </c>
      <c r="CN1270" s="24">
        <v>17.939999999999998</v>
      </c>
      <c r="CO1270" s="24">
        <v>32.203499999999998</v>
      </c>
      <c r="CP1270" s="24" t="s">
        <v>105</v>
      </c>
      <c r="CQ1270" s="9"/>
    </row>
    <row r="1271" spans="1:95" x14ac:dyDescent="0.35">
      <c r="A1271" s="172">
        <v>7</v>
      </c>
      <c r="B1271" s="229">
        <v>0.91666700000000001</v>
      </c>
      <c r="C1271" s="78">
        <v>0</v>
      </c>
      <c r="D1271" s="193">
        <v>0</v>
      </c>
      <c r="E1271" s="101">
        <v>0</v>
      </c>
      <c r="F1271" s="101">
        <v>0</v>
      </c>
      <c r="G1271" s="101">
        <v>0</v>
      </c>
      <c r="H1271" s="101">
        <v>0</v>
      </c>
      <c r="I1271" s="101">
        <v>0</v>
      </c>
      <c r="J1271" s="101">
        <v>0</v>
      </c>
      <c r="K1271" s="101">
        <v>0</v>
      </c>
      <c r="L1271" s="101">
        <v>0</v>
      </c>
      <c r="M1271" s="101">
        <v>0</v>
      </c>
      <c r="N1271" s="101">
        <v>0</v>
      </c>
      <c r="O1271" s="101">
        <v>0</v>
      </c>
      <c r="P1271" s="101">
        <v>0</v>
      </c>
      <c r="Q1271" s="101">
        <v>0</v>
      </c>
      <c r="R1271" s="101">
        <v>0</v>
      </c>
      <c r="S1271" s="101">
        <v>0</v>
      </c>
      <c r="T1271" s="101">
        <v>0</v>
      </c>
      <c r="U1271" s="101">
        <v>0</v>
      </c>
      <c r="V1271" s="101">
        <v>0</v>
      </c>
      <c r="W1271" s="239">
        <v>0</v>
      </c>
      <c r="X1271" s="81">
        <v>0</v>
      </c>
      <c r="Y1271" s="28" t="s">
        <v>105</v>
      </c>
      <c r="Z1271" s="81">
        <v>0</v>
      </c>
      <c r="AA1271" s="28" t="s">
        <v>105</v>
      </c>
      <c r="AB1271" s="81">
        <v>0</v>
      </c>
      <c r="AC1271" s="28" t="s">
        <v>105</v>
      </c>
      <c r="AD1271" s="24" t="s">
        <v>105</v>
      </c>
      <c r="AE1271" s="24" t="s">
        <v>105</v>
      </c>
      <c r="AF1271" s="24" t="s">
        <v>105</v>
      </c>
      <c r="AG1271" s="9"/>
      <c r="AH1271" s="78">
        <v>1</v>
      </c>
      <c r="AI1271" s="193">
        <v>0</v>
      </c>
      <c r="AJ1271" s="101">
        <v>0</v>
      </c>
      <c r="AK1271" s="101">
        <v>0</v>
      </c>
      <c r="AL1271" s="101">
        <v>0</v>
      </c>
      <c r="AM1271" s="101">
        <v>0</v>
      </c>
      <c r="AN1271" s="101">
        <v>0</v>
      </c>
      <c r="AO1271" s="101">
        <v>1</v>
      </c>
      <c r="AP1271" s="101">
        <v>0</v>
      </c>
      <c r="AQ1271" s="101">
        <v>0</v>
      </c>
      <c r="AR1271" s="101">
        <v>0</v>
      </c>
      <c r="AS1271" s="101">
        <v>0</v>
      </c>
      <c r="AT1271" s="101">
        <v>0</v>
      </c>
      <c r="AU1271" s="101">
        <v>0</v>
      </c>
      <c r="AV1271" s="101">
        <v>0</v>
      </c>
      <c r="AW1271" s="101">
        <v>0</v>
      </c>
      <c r="AX1271" s="101">
        <v>0</v>
      </c>
      <c r="AY1271" s="101">
        <v>0</v>
      </c>
      <c r="AZ1271" s="101">
        <v>0</v>
      </c>
      <c r="BA1271" s="101">
        <v>0</v>
      </c>
      <c r="BB1271" s="239">
        <v>0</v>
      </c>
      <c r="BC1271" s="81">
        <v>1</v>
      </c>
      <c r="BD1271" s="28">
        <v>1</v>
      </c>
      <c r="BE1271" s="81">
        <v>1</v>
      </c>
      <c r="BF1271" s="28">
        <v>1</v>
      </c>
      <c r="BG1271" s="81">
        <v>0</v>
      </c>
      <c r="BH1271" s="28">
        <v>0</v>
      </c>
      <c r="BI1271" s="24">
        <v>37.18</v>
      </c>
      <c r="BJ1271" s="24" t="s">
        <v>105</v>
      </c>
      <c r="BK1271" s="24" t="s">
        <v>105</v>
      </c>
      <c r="BL1271" s="9"/>
      <c r="BM1271" s="78">
        <v>1</v>
      </c>
      <c r="BN1271" s="182">
        <v>0</v>
      </c>
      <c r="BO1271" s="8">
        <v>0</v>
      </c>
      <c r="BP1271" s="8">
        <v>0</v>
      </c>
      <c r="BQ1271" s="8">
        <v>0</v>
      </c>
      <c r="BR1271" s="8">
        <v>0</v>
      </c>
      <c r="BS1271" s="8">
        <v>0</v>
      </c>
      <c r="BT1271" s="8">
        <v>1</v>
      </c>
      <c r="BU1271" s="8">
        <v>0</v>
      </c>
      <c r="BV1271" s="8">
        <v>0</v>
      </c>
      <c r="BW1271" s="8">
        <v>0</v>
      </c>
      <c r="BX1271" s="8">
        <v>0</v>
      </c>
      <c r="BY1271" s="8">
        <v>0</v>
      </c>
      <c r="BZ1271" s="8">
        <v>0</v>
      </c>
      <c r="CA1271" s="8">
        <v>0</v>
      </c>
      <c r="CB1271" s="8">
        <v>0</v>
      </c>
      <c r="CC1271" s="8">
        <v>0</v>
      </c>
      <c r="CD1271" s="8">
        <v>0</v>
      </c>
      <c r="CE1271" s="8">
        <v>0</v>
      </c>
      <c r="CF1271" s="8">
        <v>0</v>
      </c>
      <c r="CG1271" s="145">
        <v>0</v>
      </c>
      <c r="CH1271" s="81">
        <v>1</v>
      </c>
      <c r="CI1271" s="28">
        <v>1</v>
      </c>
      <c r="CJ1271" s="81">
        <v>1</v>
      </c>
      <c r="CK1271" s="28">
        <v>1</v>
      </c>
      <c r="CL1271" s="81">
        <v>0</v>
      </c>
      <c r="CM1271" s="28">
        <v>0</v>
      </c>
      <c r="CN1271" s="24">
        <v>37.18</v>
      </c>
      <c r="CO1271" s="24" t="s">
        <v>105</v>
      </c>
      <c r="CP1271" s="24" t="s">
        <v>105</v>
      </c>
      <c r="CQ1271" s="9"/>
    </row>
    <row r="1272" spans="1:95" x14ac:dyDescent="0.35">
      <c r="A1272" s="172">
        <v>7</v>
      </c>
      <c r="B1272" s="229">
        <v>0.95833299999999999</v>
      </c>
      <c r="C1272" s="79">
        <v>0</v>
      </c>
      <c r="D1272" s="240">
        <v>0</v>
      </c>
      <c r="E1272" s="241">
        <v>0</v>
      </c>
      <c r="F1272" s="241">
        <v>0</v>
      </c>
      <c r="G1272" s="241">
        <v>0</v>
      </c>
      <c r="H1272" s="241">
        <v>0</v>
      </c>
      <c r="I1272" s="241">
        <v>0</v>
      </c>
      <c r="J1272" s="241">
        <v>0</v>
      </c>
      <c r="K1272" s="241">
        <v>0</v>
      </c>
      <c r="L1272" s="241">
        <v>0</v>
      </c>
      <c r="M1272" s="241">
        <v>0</v>
      </c>
      <c r="N1272" s="241">
        <v>0</v>
      </c>
      <c r="O1272" s="241">
        <v>0</v>
      </c>
      <c r="P1272" s="241">
        <v>0</v>
      </c>
      <c r="Q1272" s="241">
        <v>0</v>
      </c>
      <c r="R1272" s="241">
        <v>0</v>
      </c>
      <c r="S1272" s="241">
        <v>0</v>
      </c>
      <c r="T1272" s="241">
        <v>0</v>
      </c>
      <c r="U1272" s="241">
        <v>0</v>
      </c>
      <c r="V1272" s="241">
        <v>0</v>
      </c>
      <c r="W1272" s="242">
        <v>0</v>
      </c>
      <c r="X1272" s="255">
        <v>0</v>
      </c>
      <c r="Y1272" s="254" t="s">
        <v>105</v>
      </c>
      <c r="Z1272" s="255">
        <v>0</v>
      </c>
      <c r="AA1272" s="254" t="s">
        <v>105</v>
      </c>
      <c r="AB1272" s="255">
        <v>0</v>
      </c>
      <c r="AC1272" s="254" t="s">
        <v>105</v>
      </c>
      <c r="AD1272" s="103" t="s">
        <v>105</v>
      </c>
      <c r="AE1272" s="103" t="s">
        <v>105</v>
      </c>
      <c r="AF1272" s="103" t="s">
        <v>105</v>
      </c>
      <c r="AG1272" s="9"/>
      <c r="AH1272" s="79">
        <v>0</v>
      </c>
      <c r="AI1272" s="240">
        <v>0</v>
      </c>
      <c r="AJ1272" s="241">
        <v>0</v>
      </c>
      <c r="AK1272" s="241">
        <v>0</v>
      </c>
      <c r="AL1272" s="241">
        <v>0</v>
      </c>
      <c r="AM1272" s="241">
        <v>0</v>
      </c>
      <c r="AN1272" s="241">
        <v>0</v>
      </c>
      <c r="AO1272" s="241">
        <v>0</v>
      </c>
      <c r="AP1272" s="241">
        <v>0</v>
      </c>
      <c r="AQ1272" s="241">
        <v>0</v>
      </c>
      <c r="AR1272" s="241">
        <v>0</v>
      </c>
      <c r="AS1272" s="241">
        <v>0</v>
      </c>
      <c r="AT1272" s="241">
        <v>0</v>
      </c>
      <c r="AU1272" s="241">
        <v>0</v>
      </c>
      <c r="AV1272" s="241">
        <v>0</v>
      </c>
      <c r="AW1272" s="241">
        <v>0</v>
      </c>
      <c r="AX1272" s="241">
        <v>0</v>
      </c>
      <c r="AY1272" s="241">
        <v>0</v>
      </c>
      <c r="AZ1272" s="241">
        <v>0</v>
      </c>
      <c r="BA1272" s="241">
        <v>0</v>
      </c>
      <c r="BB1272" s="242">
        <v>0</v>
      </c>
      <c r="BC1272" s="255">
        <v>0</v>
      </c>
      <c r="BD1272" s="254" t="s">
        <v>105</v>
      </c>
      <c r="BE1272" s="255">
        <v>0</v>
      </c>
      <c r="BF1272" s="254" t="s">
        <v>105</v>
      </c>
      <c r="BG1272" s="255">
        <v>0</v>
      </c>
      <c r="BH1272" s="254" t="s">
        <v>105</v>
      </c>
      <c r="BI1272" s="103" t="s">
        <v>105</v>
      </c>
      <c r="BJ1272" s="103" t="s">
        <v>105</v>
      </c>
      <c r="BK1272" s="103" t="s">
        <v>105</v>
      </c>
      <c r="BL1272" s="9"/>
      <c r="BM1272" s="79">
        <v>0</v>
      </c>
      <c r="BN1272" s="253">
        <v>0</v>
      </c>
      <c r="BO1272" s="13">
        <v>0</v>
      </c>
      <c r="BP1272" s="13">
        <v>0</v>
      </c>
      <c r="BQ1272" s="13">
        <v>0</v>
      </c>
      <c r="BR1272" s="13">
        <v>0</v>
      </c>
      <c r="BS1272" s="13">
        <v>0</v>
      </c>
      <c r="BT1272" s="13">
        <v>0</v>
      </c>
      <c r="BU1272" s="13">
        <v>0</v>
      </c>
      <c r="BV1272" s="13">
        <v>0</v>
      </c>
      <c r="BW1272" s="13">
        <v>0</v>
      </c>
      <c r="BX1272" s="13">
        <v>0</v>
      </c>
      <c r="BY1272" s="13">
        <v>0</v>
      </c>
      <c r="BZ1272" s="13">
        <v>0</v>
      </c>
      <c r="CA1272" s="13">
        <v>0</v>
      </c>
      <c r="CB1272" s="13">
        <v>0</v>
      </c>
      <c r="CC1272" s="13">
        <v>0</v>
      </c>
      <c r="CD1272" s="13">
        <v>0</v>
      </c>
      <c r="CE1272" s="13">
        <v>0</v>
      </c>
      <c r="CF1272" s="13">
        <v>0</v>
      </c>
      <c r="CG1272" s="148">
        <v>0</v>
      </c>
      <c r="CH1272" s="255">
        <v>0</v>
      </c>
      <c r="CI1272" s="254" t="s">
        <v>105</v>
      </c>
      <c r="CJ1272" s="255">
        <v>0</v>
      </c>
      <c r="CK1272" s="254" t="s">
        <v>105</v>
      </c>
      <c r="CL1272" s="255">
        <v>0</v>
      </c>
      <c r="CM1272" s="254" t="s">
        <v>105</v>
      </c>
      <c r="CN1272" s="103" t="s">
        <v>105</v>
      </c>
      <c r="CO1272" s="103" t="s">
        <v>105</v>
      </c>
      <c r="CP1272" s="103" t="s">
        <v>105</v>
      </c>
      <c r="CQ1272" s="9"/>
    </row>
    <row r="1273" spans="1:95" x14ac:dyDescent="0.35">
      <c r="A1273" s="172"/>
      <c r="B1273" s="323" t="s">
        <v>35</v>
      </c>
      <c r="C1273" s="324">
        <v>139</v>
      </c>
      <c r="D1273" s="325">
        <v>1</v>
      </c>
      <c r="E1273" s="325">
        <v>8</v>
      </c>
      <c r="F1273" s="325">
        <v>25</v>
      </c>
      <c r="G1273" s="325">
        <v>28</v>
      </c>
      <c r="H1273" s="325">
        <v>36</v>
      </c>
      <c r="I1273" s="325">
        <v>24</v>
      </c>
      <c r="J1273" s="325">
        <v>14</v>
      </c>
      <c r="K1273" s="325">
        <v>3</v>
      </c>
      <c r="L1273" s="325">
        <v>0</v>
      </c>
      <c r="M1273" s="325">
        <v>0</v>
      </c>
      <c r="N1273" s="325">
        <v>0</v>
      </c>
      <c r="O1273" s="325">
        <v>0</v>
      </c>
      <c r="P1273" s="325">
        <v>0</v>
      </c>
      <c r="Q1273" s="325">
        <v>0</v>
      </c>
      <c r="R1273" s="325">
        <v>0</v>
      </c>
      <c r="S1273" s="325">
        <v>0</v>
      </c>
      <c r="T1273" s="325">
        <v>0</v>
      </c>
      <c r="U1273" s="325">
        <v>0</v>
      </c>
      <c r="V1273" s="325">
        <v>0</v>
      </c>
      <c r="W1273" s="326">
        <v>0</v>
      </c>
      <c r="X1273" s="327">
        <v>41</v>
      </c>
      <c r="Y1273" s="343">
        <v>0.29496402877697842</v>
      </c>
      <c r="Z1273" s="327">
        <v>17</v>
      </c>
      <c r="AA1273" s="343">
        <v>0.1223021582733813</v>
      </c>
      <c r="AB1273" s="327">
        <v>0</v>
      </c>
      <c r="AC1273" s="343">
        <v>0</v>
      </c>
      <c r="AD1273" s="344">
        <v>25.8541726618705</v>
      </c>
      <c r="AE1273" s="344">
        <v>33.81</v>
      </c>
      <c r="AF1273" s="344">
        <v>38.119999999999997</v>
      </c>
      <c r="AG1273" s="14"/>
      <c r="AH1273" s="327">
        <v>123</v>
      </c>
      <c r="AI1273" s="325">
        <v>13</v>
      </c>
      <c r="AJ1273" s="325">
        <v>18</v>
      </c>
      <c r="AK1273" s="325">
        <v>12</v>
      </c>
      <c r="AL1273" s="325">
        <v>24</v>
      </c>
      <c r="AM1273" s="325">
        <v>32</v>
      </c>
      <c r="AN1273" s="325">
        <v>20</v>
      </c>
      <c r="AO1273" s="325">
        <v>4</v>
      </c>
      <c r="AP1273" s="325">
        <v>0</v>
      </c>
      <c r="AQ1273" s="325">
        <v>0</v>
      </c>
      <c r="AR1273" s="325">
        <v>0</v>
      </c>
      <c r="AS1273" s="325">
        <v>0</v>
      </c>
      <c r="AT1273" s="325">
        <v>0</v>
      </c>
      <c r="AU1273" s="325">
        <v>0</v>
      </c>
      <c r="AV1273" s="325">
        <v>0</v>
      </c>
      <c r="AW1273" s="325">
        <v>0</v>
      </c>
      <c r="AX1273" s="325">
        <v>0</v>
      </c>
      <c r="AY1273" s="325">
        <v>0</v>
      </c>
      <c r="AZ1273" s="325">
        <v>0</v>
      </c>
      <c r="BA1273" s="325">
        <v>0</v>
      </c>
      <c r="BB1273" s="326">
        <v>0</v>
      </c>
      <c r="BC1273" s="327">
        <v>24</v>
      </c>
      <c r="BD1273" s="343">
        <v>0.1951219512195122</v>
      </c>
      <c r="BE1273" s="327">
        <v>3</v>
      </c>
      <c r="BF1273" s="343">
        <v>2.4390243902439025E-2</v>
      </c>
      <c r="BG1273" s="327">
        <v>0</v>
      </c>
      <c r="BH1273" s="343">
        <v>0</v>
      </c>
      <c r="BI1273" s="344">
        <v>22.290000000000006</v>
      </c>
      <c r="BJ1273" s="344">
        <v>31.61</v>
      </c>
      <c r="BK1273" s="344">
        <v>33.573999999999998</v>
      </c>
      <c r="BL1273" s="14"/>
      <c r="BM1273" s="327">
        <v>262</v>
      </c>
      <c r="BN1273" s="325">
        <v>14</v>
      </c>
      <c r="BO1273" s="325">
        <v>26</v>
      </c>
      <c r="BP1273" s="325">
        <v>37</v>
      </c>
      <c r="BQ1273" s="325">
        <v>52</v>
      </c>
      <c r="BR1273" s="325">
        <v>68</v>
      </c>
      <c r="BS1273" s="325">
        <v>44</v>
      </c>
      <c r="BT1273" s="325">
        <v>18</v>
      </c>
      <c r="BU1273" s="325">
        <v>3</v>
      </c>
      <c r="BV1273" s="325">
        <v>0</v>
      </c>
      <c r="BW1273" s="325">
        <v>0</v>
      </c>
      <c r="BX1273" s="325">
        <v>0</v>
      </c>
      <c r="BY1273" s="325">
        <v>0</v>
      </c>
      <c r="BZ1273" s="325">
        <v>0</v>
      </c>
      <c r="CA1273" s="325">
        <v>0</v>
      </c>
      <c r="CB1273" s="325">
        <v>0</v>
      </c>
      <c r="CC1273" s="325">
        <v>0</v>
      </c>
      <c r="CD1273" s="325">
        <v>0</v>
      </c>
      <c r="CE1273" s="325">
        <v>0</v>
      </c>
      <c r="CF1273" s="325">
        <v>0</v>
      </c>
      <c r="CG1273" s="326">
        <v>0</v>
      </c>
      <c r="CH1273" s="283">
        <v>65</v>
      </c>
      <c r="CI1273" s="307">
        <v>0.24809160305343511</v>
      </c>
      <c r="CJ1273" s="283">
        <v>20</v>
      </c>
      <c r="CK1273" s="307">
        <v>7.6335877862595422E-2</v>
      </c>
      <c r="CL1273" s="283">
        <v>0</v>
      </c>
      <c r="CM1273" s="307">
        <v>0</v>
      </c>
      <c r="CN1273" s="308">
        <v>24.180916030534338</v>
      </c>
      <c r="CO1273" s="308">
        <v>32.5</v>
      </c>
      <c r="CP1273" s="308">
        <v>37.097999999999992</v>
      </c>
      <c r="CQ1273" s="9"/>
    </row>
    <row r="1274" spans="1:95" x14ac:dyDescent="0.35">
      <c r="A1274" s="172"/>
      <c r="B1274" s="328" t="s">
        <v>36</v>
      </c>
      <c r="C1274" s="329">
        <v>148</v>
      </c>
      <c r="D1274" s="330">
        <v>2</v>
      </c>
      <c r="E1274" s="330">
        <v>11</v>
      </c>
      <c r="F1274" s="330">
        <v>26</v>
      </c>
      <c r="G1274" s="330">
        <v>29</v>
      </c>
      <c r="H1274" s="330">
        <v>36</v>
      </c>
      <c r="I1274" s="330">
        <v>26</v>
      </c>
      <c r="J1274" s="330">
        <v>15</v>
      </c>
      <c r="K1274" s="330">
        <v>3</v>
      </c>
      <c r="L1274" s="330">
        <v>0</v>
      </c>
      <c r="M1274" s="330">
        <v>0</v>
      </c>
      <c r="N1274" s="330">
        <v>0</v>
      </c>
      <c r="O1274" s="330">
        <v>0</v>
      </c>
      <c r="P1274" s="330">
        <v>0</v>
      </c>
      <c r="Q1274" s="330">
        <v>0</v>
      </c>
      <c r="R1274" s="330">
        <v>0</v>
      </c>
      <c r="S1274" s="330">
        <v>0</v>
      </c>
      <c r="T1274" s="330">
        <v>0</v>
      </c>
      <c r="U1274" s="330">
        <v>0</v>
      </c>
      <c r="V1274" s="330">
        <v>0</v>
      </c>
      <c r="W1274" s="331">
        <v>0</v>
      </c>
      <c r="X1274" s="332">
        <v>44</v>
      </c>
      <c r="Y1274" s="345">
        <v>0.29729729729729731</v>
      </c>
      <c r="Z1274" s="332">
        <v>18</v>
      </c>
      <c r="AA1274" s="345">
        <v>0.12162162162162163</v>
      </c>
      <c r="AB1274" s="332">
        <v>0</v>
      </c>
      <c r="AC1274" s="345">
        <v>0</v>
      </c>
      <c r="AD1274" s="346">
        <v>25.549459459459456</v>
      </c>
      <c r="AE1274" s="346">
        <v>33.774999999999999</v>
      </c>
      <c r="AF1274" s="346">
        <v>37.993999999999993</v>
      </c>
      <c r="AG1274" s="14"/>
      <c r="AH1274" s="332">
        <v>133</v>
      </c>
      <c r="AI1274" s="330">
        <v>17</v>
      </c>
      <c r="AJ1274" s="330">
        <v>21</v>
      </c>
      <c r="AK1274" s="330">
        <v>14</v>
      </c>
      <c r="AL1274" s="330">
        <v>25</v>
      </c>
      <c r="AM1274" s="330">
        <v>32</v>
      </c>
      <c r="AN1274" s="330">
        <v>20</v>
      </c>
      <c r="AO1274" s="330">
        <v>4</v>
      </c>
      <c r="AP1274" s="330">
        <v>0</v>
      </c>
      <c r="AQ1274" s="330">
        <v>0</v>
      </c>
      <c r="AR1274" s="330">
        <v>0</v>
      </c>
      <c r="AS1274" s="330">
        <v>0</v>
      </c>
      <c r="AT1274" s="330">
        <v>0</v>
      </c>
      <c r="AU1274" s="330">
        <v>0</v>
      </c>
      <c r="AV1274" s="330">
        <v>0</v>
      </c>
      <c r="AW1274" s="330">
        <v>0</v>
      </c>
      <c r="AX1274" s="330">
        <v>0</v>
      </c>
      <c r="AY1274" s="330">
        <v>0</v>
      </c>
      <c r="AZ1274" s="330">
        <v>0</v>
      </c>
      <c r="BA1274" s="330">
        <v>0</v>
      </c>
      <c r="BB1274" s="331">
        <v>0</v>
      </c>
      <c r="BC1274" s="332">
        <v>24</v>
      </c>
      <c r="BD1274" s="345">
        <v>0.18045112781954886</v>
      </c>
      <c r="BE1274" s="332">
        <v>3</v>
      </c>
      <c r="BF1274" s="345">
        <v>2.2556390977443608E-2</v>
      </c>
      <c r="BG1274" s="332">
        <v>0</v>
      </c>
      <c r="BH1274" s="345">
        <v>0</v>
      </c>
      <c r="BI1274" s="346">
        <v>21.54789473684211</v>
      </c>
      <c r="BJ1274" s="346">
        <v>31.253999999999998</v>
      </c>
      <c r="BK1274" s="346">
        <v>33.558999999999997</v>
      </c>
      <c r="BL1274" s="14"/>
      <c r="BM1274" s="332">
        <v>281</v>
      </c>
      <c r="BN1274" s="330">
        <v>19</v>
      </c>
      <c r="BO1274" s="330">
        <v>32</v>
      </c>
      <c r="BP1274" s="330">
        <v>40</v>
      </c>
      <c r="BQ1274" s="330">
        <v>54</v>
      </c>
      <c r="BR1274" s="330">
        <v>68</v>
      </c>
      <c r="BS1274" s="330">
        <v>46</v>
      </c>
      <c r="BT1274" s="330">
        <v>19</v>
      </c>
      <c r="BU1274" s="330">
        <v>3</v>
      </c>
      <c r="BV1274" s="330">
        <v>0</v>
      </c>
      <c r="BW1274" s="330">
        <v>0</v>
      </c>
      <c r="BX1274" s="330">
        <v>0</v>
      </c>
      <c r="BY1274" s="330">
        <v>0</v>
      </c>
      <c r="BZ1274" s="330">
        <v>0</v>
      </c>
      <c r="CA1274" s="330">
        <v>0</v>
      </c>
      <c r="CB1274" s="330">
        <v>0</v>
      </c>
      <c r="CC1274" s="330">
        <v>0</v>
      </c>
      <c r="CD1274" s="330">
        <v>0</v>
      </c>
      <c r="CE1274" s="330">
        <v>0</v>
      </c>
      <c r="CF1274" s="330">
        <v>0</v>
      </c>
      <c r="CG1274" s="331">
        <v>0</v>
      </c>
      <c r="CH1274" s="288">
        <v>68</v>
      </c>
      <c r="CI1274" s="309">
        <v>0.24199288256227758</v>
      </c>
      <c r="CJ1274" s="288">
        <v>21</v>
      </c>
      <c r="CK1274" s="309">
        <v>7.4733096085409248E-2</v>
      </c>
      <c r="CL1274" s="288">
        <v>0</v>
      </c>
      <c r="CM1274" s="309">
        <v>0</v>
      </c>
      <c r="CN1274" s="310">
        <v>23.655480427046246</v>
      </c>
      <c r="CO1274" s="310">
        <v>32.170999999999999</v>
      </c>
      <c r="CP1274" s="310">
        <v>36.332000000000001</v>
      </c>
      <c r="CQ1274" s="9"/>
    </row>
    <row r="1275" spans="1:95" x14ac:dyDescent="0.35">
      <c r="A1275" s="172"/>
      <c r="B1275" s="333" t="s">
        <v>37</v>
      </c>
      <c r="C1275" s="334">
        <v>148</v>
      </c>
      <c r="D1275" s="335">
        <v>2</v>
      </c>
      <c r="E1275" s="335">
        <v>11</v>
      </c>
      <c r="F1275" s="335">
        <v>26</v>
      </c>
      <c r="G1275" s="335">
        <v>29</v>
      </c>
      <c r="H1275" s="335">
        <v>36</v>
      </c>
      <c r="I1275" s="335">
        <v>26</v>
      </c>
      <c r="J1275" s="335">
        <v>15</v>
      </c>
      <c r="K1275" s="335">
        <v>3</v>
      </c>
      <c r="L1275" s="335">
        <v>0</v>
      </c>
      <c r="M1275" s="335">
        <v>0</v>
      </c>
      <c r="N1275" s="335">
        <v>0</v>
      </c>
      <c r="O1275" s="335">
        <v>0</v>
      </c>
      <c r="P1275" s="335">
        <v>0</v>
      </c>
      <c r="Q1275" s="335">
        <v>0</v>
      </c>
      <c r="R1275" s="335">
        <v>0</v>
      </c>
      <c r="S1275" s="335">
        <v>0</v>
      </c>
      <c r="T1275" s="335">
        <v>0</v>
      </c>
      <c r="U1275" s="335">
        <v>0</v>
      </c>
      <c r="V1275" s="335">
        <v>0</v>
      </c>
      <c r="W1275" s="336">
        <v>0</v>
      </c>
      <c r="X1275" s="337">
        <v>44</v>
      </c>
      <c r="Y1275" s="347">
        <v>0.29729729729729731</v>
      </c>
      <c r="Z1275" s="337">
        <v>18</v>
      </c>
      <c r="AA1275" s="347">
        <v>0.12162162162162163</v>
      </c>
      <c r="AB1275" s="337">
        <v>0</v>
      </c>
      <c r="AC1275" s="347">
        <v>0</v>
      </c>
      <c r="AD1275" s="348">
        <v>25.549459459459456</v>
      </c>
      <c r="AE1275" s="348">
        <v>33.774999999999999</v>
      </c>
      <c r="AF1275" s="348">
        <v>37.993999999999993</v>
      </c>
      <c r="AG1275" s="14"/>
      <c r="AH1275" s="337">
        <v>134</v>
      </c>
      <c r="AI1275" s="335">
        <v>17</v>
      </c>
      <c r="AJ1275" s="335">
        <v>21</v>
      </c>
      <c r="AK1275" s="335">
        <v>14</v>
      </c>
      <c r="AL1275" s="335">
        <v>25</v>
      </c>
      <c r="AM1275" s="335">
        <v>32</v>
      </c>
      <c r="AN1275" s="335">
        <v>20</v>
      </c>
      <c r="AO1275" s="335">
        <v>5</v>
      </c>
      <c r="AP1275" s="335">
        <v>0</v>
      </c>
      <c r="AQ1275" s="335">
        <v>0</v>
      </c>
      <c r="AR1275" s="335">
        <v>0</v>
      </c>
      <c r="AS1275" s="335">
        <v>0</v>
      </c>
      <c r="AT1275" s="335">
        <v>0</v>
      </c>
      <c r="AU1275" s="335">
        <v>0</v>
      </c>
      <c r="AV1275" s="335">
        <v>0</v>
      </c>
      <c r="AW1275" s="335">
        <v>0</v>
      </c>
      <c r="AX1275" s="335">
        <v>0</v>
      </c>
      <c r="AY1275" s="335">
        <v>0</v>
      </c>
      <c r="AZ1275" s="335">
        <v>0</v>
      </c>
      <c r="BA1275" s="335">
        <v>0</v>
      </c>
      <c r="BB1275" s="336">
        <v>0</v>
      </c>
      <c r="BC1275" s="337">
        <v>25</v>
      </c>
      <c r="BD1275" s="347">
        <v>0.18656716417910449</v>
      </c>
      <c r="BE1275" s="337">
        <v>4</v>
      </c>
      <c r="BF1275" s="347">
        <v>2.9850746268656716E-2</v>
      </c>
      <c r="BG1275" s="337">
        <v>0</v>
      </c>
      <c r="BH1275" s="347">
        <v>0</v>
      </c>
      <c r="BI1275" s="348">
        <v>21.664552238805975</v>
      </c>
      <c r="BJ1275" s="348">
        <v>31.457500000000003</v>
      </c>
      <c r="BK1275" s="348">
        <v>33.887500000000003</v>
      </c>
      <c r="BL1275" s="14"/>
      <c r="BM1275" s="337">
        <v>282</v>
      </c>
      <c r="BN1275" s="335">
        <v>19</v>
      </c>
      <c r="BO1275" s="335">
        <v>32</v>
      </c>
      <c r="BP1275" s="335">
        <v>40</v>
      </c>
      <c r="BQ1275" s="335">
        <v>54</v>
      </c>
      <c r="BR1275" s="335">
        <v>68</v>
      </c>
      <c r="BS1275" s="335">
        <v>46</v>
      </c>
      <c r="BT1275" s="335">
        <v>20</v>
      </c>
      <c r="BU1275" s="335">
        <v>3</v>
      </c>
      <c r="BV1275" s="335">
        <v>0</v>
      </c>
      <c r="BW1275" s="335">
        <v>0</v>
      </c>
      <c r="BX1275" s="335">
        <v>0</v>
      </c>
      <c r="BY1275" s="335">
        <v>0</v>
      </c>
      <c r="BZ1275" s="335">
        <v>0</v>
      </c>
      <c r="CA1275" s="335">
        <v>0</v>
      </c>
      <c r="CB1275" s="335">
        <v>0</v>
      </c>
      <c r="CC1275" s="335">
        <v>0</v>
      </c>
      <c r="CD1275" s="335">
        <v>0</v>
      </c>
      <c r="CE1275" s="335">
        <v>0</v>
      </c>
      <c r="CF1275" s="335">
        <v>0</v>
      </c>
      <c r="CG1275" s="336">
        <v>0</v>
      </c>
      <c r="CH1275" s="293">
        <v>69</v>
      </c>
      <c r="CI1275" s="311">
        <v>0.24468085106382978</v>
      </c>
      <c r="CJ1275" s="293">
        <v>22</v>
      </c>
      <c r="CK1275" s="311">
        <v>7.8014184397163122E-2</v>
      </c>
      <c r="CL1275" s="293">
        <v>0</v>
      </c>
      <c r="CM1275" s="311">
        <v>0</v>
      </c>
      <c r="CN1275" s="312">
        <v>23.70343971631204</v>
      </c>
      <c r="CO1275" s="312">
        <v>32.369499999999995</v>
      </c>
      <c r="CP1275" s="312">
        <v>37.055499999999974</v>
      </c>
      <c r="CQ1275" s="9"/>
    </row>
    <row r="1276" spans="1:95" x14ac:dyDescent="0.35">
      <c r="A1276" s="172"/>
      <c r="B1276" s="338" t="s">
        <v>38</v>
      </c>
      <c r="C1276" s="339">
        <v>151</v>
      </c>
      <c r="D1276" s="340">
        <v>2</v>
      </c>
      <c r="E1276" s="340">
        <v>11</v>
      </c>
      <c r="F1276" s="340">
        <v>28</v>
      </c>
      <c r="G1276" s="340">
        <v>29</v>
      </c>
      <c r="H1276" s="340">
        <v>37</v>
      </c>
      <c r="I1276" s="340">
        <v>26</v>
      </c>
      <c r="J1276" s="340">
        <v>15</v>
      </c>
      <c r="K1276" s="340">
        <v>3</v>
      </c>
      <c r="L1276" s="340">
        <v>0</v>
      </c>
      <c r="M1276" s="340">
        <v>0</v>
      </c>
      <c r="N1276" s="340">
        <v>0</v>
      </c>
      <c r="O1276" s="340">
        <v>0</v>
      </c>
      <c r="P1276" s="340">
        <v>0</v>
      </c>
      <c r="Q1276" s="340">
        <v>0</v>
      </c>
      <c r="R1276" s="340">
        <v>0</v>
      </c>
      <c r="S1276" s="340">
        <v>0</v>
      </c>
      <c r="T1276" s="340">
        <v>0</v>
      </c>
      <c r="U1276" s="340">
        <v>0</v>
      </c>
      <c r="V1276" s="340">
        <v>0</v>
      </c>
      <c r="W1276" s="341">
        <v>0</v>
      </c>
      <c r="X1276" s="342">
        <v>44</v>
      </c>
      <c r="Y1276" s="349">
        <v>0.29139072847682118</v>
      </c>
      <c r="Z1276" s="342">
        <v>18</v>
      </c>
      <c r="AA1276" s="349">
        <v>0.11920529801324503</v>
      </c>
      <c r="AB1276" s="342">
        <v>0</v>
      </c>
      <c r="AC1276" s="349">
        <v>0</v>
      </c>
      <c r="AD1276" s="350">
        <v>25.441125827814563</v>
      </c>
      <c r="AE1276" s="350">
        <v>33.729999999999997</v>
      </c>
      <c r="AF1276" s="350">
        <v>37.952000000000005</v>
      </c>
      <c r="AG1276" s="14"/>
      <c r="AH1276" s="342">
        <v>135</v>
      </c>
      <c r="AI1276" s="340">
        <v>17</v>
      </c>
      <c r="AJ1276" s="340">
        <v>22</v>
      </c>
      <c r="AK1276" s="340">
        <v>14</v>
      </c>
      <c r="AL1276" s="340">
        <v>25</v>
      </c>
      <c r="AM1276" s="340">
        <v>32</v>
      </c>
      <c r="AN1276" s="340">
        <v>20</v>
      </c>
      <c r="AO1276" s="340">
        <v>5</v>
      </c>
      <c r="AP1276" s="340">
        <v>0</v>
      </c>
      <c r="AQ1276" s="340">
        <v>0</v>
      </c>
      <c r="AR1276" s="340">
        <v>0</v>
      </c>
      <c r="AS1276" s="340">
        <v>0</v>
      </c>
      <c r="AT1276" s="340">
        <v>0</v>
      </c>
      <c r="AU1276" s="340">
        <v>0</v>
      </c>
      <c r="AV1276" s="340">
        <v>0</v>
      </c>
      <c r="AW1276" s="340">
        <v>0</v>
      </c>
      <c r="AX1276" s="340">
        <v>0</v>
      </c>
      <c r="AY1276" s="340">
        <v>0</v>
      </c>
      <c r="AZ1276" s="340">
        <v>0</v>
      </c>
      <c r="BA1276" s="340">
        <v>0</v>
      </c>
      <c r="BB1276" s="341">
        <v>0</v>
      </c>
      <c r="BC1276" s="342">
        <v>25</v>
      </c>
      <c r="BD1276" s="349">
        <v>0.18518518518518517</v>
      </c>
      <c r="BE1276" s="342">
        <v>4</v>
      </c>
      <c r="BF1276" s="349">
        <v>2.9629629629629631E-2</v>
      </c>
      <c r="BG1276" s="342">
        <v>0</v>
      </c>
      <c r="BH1276" s="349">
        <v>0</v>
      </c>
      <c r="BI1276" s="350">
        <v>21.608370370370373</v>
      </c>
      <c r="BJ1276" s="350">
        <v>31.425999999999998</v>
      </c>
      <c r="BK1276" s="350">
        <v>33.825999999999986</v>
      </c>
      <c r="BL1276" s="14"/>
      <c r="BM1276" s="342">
        <v>286</v>
      </c>
      <c r="BN1276" s="340">
        <v>19</v>
      </c>
      <c r="BO1276" s="340">
        <v>33</v>
      </c>
      <c r="BP1276" s="340">
        <v>42</v>
      </c>
      <c r="BQ1276" s="340">
        <v>54</v>
      </c>
      <c r="BR1276" s="340">
        <v>69</v>
      </c>
      <c r="BS1276" s="340">
        <v>46</v>
      </c>
      <c r="BT1276" s="340">
        <v>20</v>
      </c>
      <c r="BU1276" s="340">
        <v>3</v>
      </c>
      <c r="BV1276" s="340">
        <v>0</v>
      </c>
      <c r="BW1276" s="340">
        <v>0</v>
      </c>
      <c r="BX1276" s="340">
        <v>0</v>
      </c>
      <c r="BY1276" s="340">
        <v>0</v>
      </c>
      <c r="BZ1276" s="340">
        <v>0</v>
      </c>
      <c r="CA1276" s="340">
        <v>0</v>
      </c>
      <c r="CB1276" s="340">
        <v>0</v>
      </c>
      <c r="CC1276" s="340">
        <v>0</v>
      </c>
      <c r="CD1276" s="340">
        <v>0</v>
      </c>
      <c r="CE1276" s="340">
        <v>0</v>
      </c>
      <c r="CF1276" s="340">
        <v>0</v>
      </c>
      <c r="CG1276" s="341">
        <v>0</v>
      </c>
      <c r="CH1276" s="298">
        <v>69</v>
      </c>
      <c r="CI1276" s="313">
        <v>0.24125874125874125</v>
      </c>
      <c r="CJ1276" s="298">
        <v>22</v>
      </c>
      <c r="CK1276" s="313">
        <v>7.6923076923076927E-2</v>
      </c>
      <c r="CL1276" s="298">
        <v>0</v>
      </c>
      <c r="CM1276" s="313">
        <v>0</v>
      </c>
      <c r="CN1276" s="314">
        <v>23.631958041958026</v>
      </c>
      <c r="CO1276" s="314">
        <v>32.203499999999998</v>
      </c>
      <c r="CP1276" s="314">
        <v>36.889499999999984</v>
      </c>
      <c r="CQ1276" s="9"/>
    </row>
    <row r="1277" spans="1:95" x14ac:dyDescent="0.35">
      <c r="A1277" s="172"/>
      <c r="H1277" s="9"/>
      <c r="I1277" s="9"/>
      <c r="AG1277" s="9"/>
      <c r="BL1277" s="9"/>
      <c r="CQ1277" s="9"/>
    </row>
    <row r="1278" spans="1:95" x14ac:dyDescent="0.35">
      <c r="A1278" s="172"/>
      <c r="B1278" s="177" t="s">
        <v>85</v>
      </c>
      <c r="C1278" s="17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36"/>
      <c r="AG1278" s="9"/>
      <c r="AM1278" s="9"/>
      <c r="AN1278" s="9"/>
      <c r="BL1278" s="9"/>
      <c r="BR1278" s="9"/>
      <c r="BS1278" s="9"/>
      <c r="CQ1278" s="9"/>
    </row>
    <row r="1279" spans="1:95" x14ac:dyDescent="0.35">
      <c r="A1279" s="172"/>
      <c r="B1279" s="229">
        <v>0</v>
      </c>
      <c r="C1279" s="77">
        <v>0</v>
      </c>
      <c r="D1279" s="237">
        <v>0</v>
      </c>
      <c r="E1279" s="70">
        <v>0</v>
      </c>
      <c r="F1279" s="70">
        <v>0</v>
      </c>
      <c r="G1279" s="70">
        <v>0</v>
      </c>
      <c r="H1279" s="70">
        <v>0</v>
      </c>
      <c r="I1279" s="70">
        <v>0</v>
      </c>
      <c r="J1279" s="70">
        <v>0</v>
      </c>
      <c r="K1279" s="70">
        <v>0</v>
      </c>
      <c r="L1279" s="70">
        <v>0</v>
      </c>
      <c r="M1279" s="70">
        <v>0</v>
      </c>
      <c r="N1279" s="70">
        <v>0</v>
      </c>
      <c r="O1279" s="70">
        <v>0</v>
      </c>
      <c r="P1279" s="70">
        <v>0</v>
      </c>
      <c r="Q1279" s="70">
        <v>0</v>
      </c>
      <c r="R1279" s="70">
        <v>0</v>
      </c>
      <c r="S1279" s="70">
        <v>0</v>
      </c>
      <c r="T1279" s="70">
        <v>0</v>
      </c>
      <c r="U1279" s="70">
        <v>0</v>
      </c>
      <c r="V1279" s="70">
        <v>0</v>
      </c>
      <c r="W1279" s="238">
        <v>0</v>
      </c>
      <c r="X1279" s="238">
        <v>0</v>
      </c>
      <c r="Y1279" s="27" t="s">
        <v>105</v>
      </c>
      <c r="Z1279" s="238">
        <v>0</v>
      </c>
      <c r="AA1279" s="27" t="s">
        <v>105</v>
      </c>
      <c r="AB1279" s="238">
        <v>0</v>
      </c>
      <c r="AC1279" s="27" t="s">
        <v>105</v>
      </c>
      <c r="AD1279" s="22" t="s">
        <v>105</v>
      </c>
      <c r="AE1279" s="22" t="s">
        <v>105</v>
      </c>
      <c r="AF1279" s="22" t="s">
        <v>105</v>
      </c>
      <c r="AG1279" s="9"/>
      <c r="AH1279" s="77">
        <v>0.4</v>
      </c>
      <c r="AI1279" s="237">
        <v>0</v>
      </c>
      <c r="AJ1279" s="70">
        <v>0</v>
      </c>
      <c r="AK1279" s="70">
        <v>0</v>
      </c>
      <c r="AL1279" s="70">
        <v>0</v>
      </c>
      <c r="AM1279" s="70">
        <v>0</v>
      </c>
      <c r="AN1279" s="70">
        <v>0.2</v>
      </c>
      <c r="AO1279" s="70">
        <v>0</v>
      </c>
      <c r="AP1279" s="70">
        <v>0.2</v>
      </c>
      <c r="AQ1279" s="70">
        <v>0</v>
      </c>
      <c r="AR1279" s="70">
        <v>0</v>
      </c>
      <c r="AS1279" s="70">
        <v>0</v>
      </c>
      <c r="AT1279" s="70">
        <v>0</v>
      </c>
      <c r="AU1279" s="70">
        <v>0</v>
      </c>
      <c r="AV1279" s="70">
        <v>0</v>
      </c>
      <c r="AW1279" s="70">
        <v>0</v>
      </c>
      <c r="AX1279" s="70">
        <v>0</v>
      </c>
      <c r="AY1279" s="70">
        <v>0</v>
      </c>
      <c r="AZ1279" s="70">
        <v>0</v>
      </c>
      <c r="BA1279" s="70">
        <v>0</v>
      </c>
      <c r="BB1279" s="238">
        <v>0</v>
      </c>
      <c r="BC1279" s="238">
        <v>0.4</v>
      </c>
      <c r="BD1279" s="27">
        <v>1</v>
      </c>
      <c r="BE1279" s="238">
        <v>0.2</v>
      </c>
      <c r="BF1279" s="27">
        <v>0.5</v>
      </c>
      <c r="BG1279" s="238">
        <v>0</v>
      </c>
      <c r="BH1279" s="27">
        <v>0</v>
      </c>
      <c r="BI1279" s="22">
        <v>35.9</v>
      </c>
      <c r="BJ1279" s="22" t="s">
        <v>105</v>
      </c>
      <c r="BK1279" s="22" t="s">
        <v>105</v>
      </c>
      <c r="BL1279" s="9"/>
      <c r="BM1279" s="77">
        <v>0.4</v>
      </c>
      <c r="BN1279" s="237">
        <v>0</v>
      </c>
      <c r="BO1279" s="70">
        <v>0</v>
      </c>
      <c r="BP1279" s="70">
        <v>0</v>
      </c>
      <c r="BQ1279" s="70">
        <v>0</v>
      </c>
      <c r="BR1279" s="70">
        <v>0</v>
      </c>
      <c r="BS1279" s="70">
        <v>0.2</v>
      </c>
      <c r="BT1279" s="70">
        <v>0</v>
      </c>
      <c r="BU1279" s="70">
        <v>0.2</v>
      </c>
      <c r="BV1279" s="70">
        <v>0</v>
      </c>
      <c r="BW1279" s="70">
        <v>0</v>
      </c>
      <c r="BX1279" s="70">
        <v>0</v>
      </c>
      <c r="BY1279" s="70">
        <v>0</v>
      </c>
      <c r="BZ1279" s="70">
        <v>0</v>
      </c>
      <c r="CA1279" s="70">
        <v>0</v>
      </c>
      <c r="CB1279" s="70">
        <v>0</v>
      </c>
      <c r="CC1279" s="70">
        <v>0</v>
      </c>
      <c r="CD1279" s="70">
        <v>0</v>
      </c>
      <c r="CE1279" s="70">
        <v>0</v>
      </c>
      <c r="CF1279" s="70">
        <v>0</v>
      </c>
      <c r="CG1279" s="238">
        <v>0</v>
      </c>
      <c r="CH1279" s="238">
        <v>0.4</v>
      </c>
      <c r="CI1279" s="27">
        <v>1</v>
      </c>
      <c r="CJ1279" s="238">
        <v>0.2</v>
      </c>
      <c r="CK1279" s="27">
        <v>0.5</v>
      </c>
      <c r="CL1279" s="238">
        <v>0</v>
      </c>
      <c r="CM1279" s="27">
        <v>0</v>
      </c>
      <c r="CN1279" s="22">
        <v>35.9</v>
      </c>
      <c r="CO1279" s="22" t="s">
        <v>105</v>
      </c>
      <c r="CP1279" s="22" t="s">
        <v>105</v>
      </c>
      <c r="CQ1279" s="9"/>
    </row>
    <row r="1280" spans="1:95" x14ac:dyDescent="0.35">
      <c r="A1280" s="172"/>
      <c r="B1280" s="229">
        <v>4.1667000000000003E-2</v>
      </c>
      <c r="C1280" s="78">
        <v>0</v>
      </c>
      <c r="D1280" s="193">
        <v>0</v>
      </c>
      <c r="E1280" s="101">
        <v>0</v>
      </c>
      <c r="F1280" s="101">
        <v>0</v>
      </c>
      <c r="G1280" s="101">
        <v>0</v>
      </c>
      <c r="H1280" s="101">
        <v>0</v>
      </c>
      <c r="I1280" s="101">
        <v>0</v>
      </c>
      <c r="J1280" s="101">
        <v>0</v>
      </c>
      <c r="K1280" s="101">
        <v>0</v>
      </c>
      <c r="L1280" s="101">
        <v>0</v>
      </c>
      <c r="M1280" s="101">
        <v>0</v>
      </c>
      <c r="N1280" s="101">
        <v>0</v>
      </c>
      <c r="O1280" s="101">
        <v>0</v>
      </c>
      <c r="P1280" s="101">
        <v>0</v>
      </c>
      <c r="Q1280" s="101">
        <v>0</v>
      </c>
      <c r="R1280" s="101">
        <v>0</v>
      </c>
      <c r="S1280" s="101">
        <v>0</v>
      </c>
      <c r="T1280" s="101">
        <v>0</v>
      </c>
      <c r="U1280" s="101">
        <v>0</v>
      </c>
      <c r="V1280" s="101">
        <v>0</v>
      </c>
      <c r="W1280" s="239">
        <v>0</v>
      </c>
      <c r="X1280" s="239">
        <v>0</v>
      </c>
      <c r="Y1280" s="28" t="s">
        <v>105</v>
      </c>
      <c r="Z1280" s="239">
        <v>0</v>
      </c>
      <c r="AA1280" s="28" t="s">
        <v>105</v>
      </c>
      <c r="AB1280" s="239">
        <v>0</v>
      </c>
      <c r="AC1280" s="28" t="s">
        <v>105</v>
      </c>
      <c r="AD1280" s="24" t="s">
        <v>105</v>
      </c>
      <c r="AE1280" s="24" t="s">
        <v>105</v>
      </c>
      <c r="AF1280" s="24" t="s">
        <v>105</v>
      </c>
      <c r="AG1280" s="9"/>
      <c r="AH1280" s="78">
        <v>0</v>
      </c>
      <c r="AI1280" s="193">
        <v>0</v>
      </c>
      <c r="AJ1280" s="101">
        <v>0</v>
      </c>
      <c r="AK1280" s="101">
        <v>0</v>
      </c>
      <c r="AL1280" s="101">
        <v>0</v>
      </c>
      <c r="AM1280" s="101">
        <v>0</v>
      </c>
      <c r="AN1280" s="101">
        <v>0</v>
      </c>
      <c r="AO1280" s="101">
        <v>0</v>
      </c>
      <c r="AP1280" s="101">
        <v>0</v>
      </c>
      <c r="AQ1280" s="101">
        <v>0</v>
      </c>
      <c r="AR1280" s="101">
        <v>0</v>
      </c>
      <c r="AS1280" s="101">
        <v>0</v>
      </c>
      <c r="AT1280" s="101">
        <v>0</v>
      </c>
      <c r="AU1280" s="101">
        <v>0</v>
      </c>
      <c r="AV1280" s="101">
        <v>0</v>
      </c>
      <c r="AW1280" s="101">
        <v>0</v>
      </c>
      <c r="AX1280" s="101">
        <v>0</v>
      </c>
      <c r="AY1280" s="101">
        <v>0</v>
      </c>
      <c r="AZ1280" s="101">
        <v>0</v>
      </c>
      <c r="BA1280" s="101">
        <v>0</v>
      </c>
      <c r="BB1280" s="239">
        <v>0</v>
      </c>
      <c r="BC1280" s="239">
        <v>0</v>
      </c>
      <c r="BD1280" s="28" t="s">
        <v>105</v>
      </c>
      <c r="BE1280" s="239">
        <v>0</v>
      </c>
      <c r="BF1280" s="28" t="s">
        <v>105</v>
      </c>
      <c r="BG1280" s="239">
        <v>0</v>
      </c>
      <c r="BH1280" s="28" t="s">
        <v>105</v>
      </c>
      <c r="BI1280" s="24" t="s">
        <v>105</v>
      </c>
      <c r="BJ1280" s="24" t="s">
        <v>105</v>
      </c>
      <c r="BK1280" s="24" t="s">
        <v>105</v>
      </c>
      <c r="BL1280" s="9"/>
      <c r="BM1280" s="78">
        <v>0</v>
      </c>
      <c r="BN1280" s="193">
        <v>0</v>
      </c>
      <c r="BO1280" s="101">
        <v>0</v>
      </c>
      <c r="BP1280" s="101">
        <v>0</v>
      </c>
      <c r="BQ1280" s="101">
        <v>0</v>
      </c>
      <c r="BR1280" s="101">
        <v>0</v>
      </c>
      <c r="BS1280" s="101">
        <v>0</v>
      </c>
      <c r="BT1280" s="101">
        <v>0</v>
      </c>
      <c r="BU1280" s="101">
        <v>0</v>
      </c>
      <c r="BV1280" s="101">
        <v>0</v>
      </c>
      <c r="BW1280" s="101">
        <v>0</v>
      </c>
      <c r="BX1280" s="101">
        <v>0</v>
      </c>
      <c r="BY1280" s="101">
        <v>0</v>
      </c>
      <c r="BZ1280" s="101">
        <v>0</v>
      </c>
      <c r="CA1280" s="101">
        <v>0</v>
      </c>
      <c r="CB1280" s="101">
        <v>0</v>
      </c>
      <c r="CC1280" s="101">
        <v>0</v>
      </c>
      <c r="CD1280" s="101">
        <v>0</v>
      </c>
      <c r="CE1280" s="101">
        <v>0</v>
      </c>
      <c r="CF1280" s="101">
        <v>0</v>
      </c>
      <c r="CG1280" s="239">
        <v>0</v>
      </c>
      <c r="CH1280" s="239">
        <v>0</v>
      </c>
      <c r="CI1280" s="28" t="s">
        <v>105</v>
      </c>
      <c r="CJ1280" s="239">
        <v>0</v>
      </c>
      <c r="CK1280" s="28" t="s">
        <v>105</v>
      </c>
      <c r="CL1280" s="239">
        <v>0</v>
      </c>
      <c r="CM1280" s="28" t="s">
        <v>105</v>
      </c>
      <c r="CN1280" s="24" t="s">
        <v>105</v>
      </c>
      <c r="CO1280" s="24" t="s">
        <v>105</v>
      </c>
      <c r="CP1280" s="24" t="s">
        <v>105</v>
      </c>
      <c r="CQ1280" s="9"/>
    </row>
    <row r="1281" spans="1:95" x14ac:dyDescent="0.35">
      <c r="A1281" s="172"/>
      <c r="B1281" s="229">
        <v>8.3333000000000004E-2</v>
      </c>
      <c r="C1281" s="78">
        <v>0</v>
      </c>
      <c r="D1281" s="193">
        <v>0</v>
      </c>
      <c r="E1281" s="101">
        <v>0</v>
      </c>
      <c r="F1281" s="101">
        <v>0</v>
      </c>
      <c r="G1281" s="101">
        <v>0</v>
      </c>
      <c r="H1281" s="101">
        <v>0</v>
      </c>
      <c r="I1281" s="101">
        <v>0</v>
      </c>
      <c r="J1281" s="101">
        <v>0</v>
      </c>
      <c r="K1281" s="101">
        <v>0</v>
      </c>
      <c r="L1281" s="101">
        <v>0</v>
      </c>
      <c r="M1281" s="101">
        <v>0</v>
      </c>
      <c r="N1281" s="101">
        <v>0</v>
      </c>
      <c r="O1281" s="101">
        <v>0</v>
      </c>
      <c r="P1281" s="101">
        <v>0</v>
      </c>
      <c r="Q1281" s="101">
        <v>0</v>
      </c>
      <c r="R1281" s="101">
        <v>0</v>
      </c>
      <c r="S1281" s="101">
        <v>0</v>
      </c>
      <c r="T1281" s="101">
        <v>0</v>
      </c>
      <c r="U1281" s="101">
        <v>0</v>
      </c>
      <c r="V1281" s="101">
        <v>0</v>
      </c>
      <c r="W1281" s="239">
        <v>0</v>
      </c>
      <c r="X1281" s="239">
        <v>0</v>
      </c>
      <c r="Y1281" s="28" t="s">
        <v>105</v>
      </c>
      <c r="Z1281" s="239">
        <v>0</v>
      </c>
      <c r="AA1281" s="28" t="s">
        <v>105</v>
      </c>
      <c r="AB1281" s="239">
        <v>0</v>
      </c>
      <c r="AC1281" s="28" t="s">
        <v>105</v>
      </c>
      <c r="AD1281" s="24" t="s">
        <v>105</v>
      </c>
      <c r="AE1281" s="24" t="s">
        <v>105</v>
      </c>
      <c r="AF1281" s="24" t="s">
        <v>105</v>
      </c>
      <c r="AG1281" s="9"/>
      <c r="AH1281" s="78">
        <v>0.2</v>
      </c>
      <c r="AI1281" s="193">
        <v>0</v>
      </c>
      <c r="AJ1281" s="101">
        <v>0.2</v>
      </c>
      <c r="AK1281" s="101">
        <v>0</v>
      </c>
      <c r="AL1281" s="101">
        <v>0</v>
      </c>
      <c r="AM1281" s="101">
        <v>0</v>
      </c>
      <c r="AN1281" s="101">
        <v>0</v>
      </c>
      <c r="AO1281" s="101">
        <v>0</v>
      </c>
      <c r="AP1281" s="101">
        <v>0</v>
      </c>
      <c r="AQ1281" s="101">
        <v>0</v>
      </c>
      <c r="AR1281" s="101">
        <v>0</v>
      </c>
      <c r="AS1281" s="101">
        <v>0</v>
      </c>
      <c r="AT1281" s="101">
        <v>0</v>
      </c>
      <c r="AU1281" s="101">
        <v>0</v>
      </c>
      <c r="AV1281" s="101">
        <v>0</v>
      </c>
      <c r="AW1281" s="101">
        <v>0</v>
      </c>
      <c r="AX1281" s="101">
        <v>0</v>
      </c>
      <c r="AY1281" s="101">
        <v>0</v>
      </c>
      <c r="AZ1281" s="101">
        <v>0</v>
      </c>
      <c r="BA1281" s="101">
        <v>0</v>
      </c>
      <c r="BB1281" s="239">
        <v>0</v>
      </c>
      <c r="BC1281" s="239">
        <v>0</v>
      </c>
      <c r="BD1281" s="28">
        <v>0</v>
      </c>
      <c r="BE1281" s="239">
        <v>0</v>
      </c>
      <c r="BF1281" s="28">
        <v>0</v>
      </c>
      <c r="BG1281" s="239">
        <v>0</v>
      </c>
      <c r="BH1281" s="28">
        <v>0</v>
      </c>
      <c r="BI1281" s="24">
        <v>13.86</v>
      </c>
      <c r="BJ1281" s="24" t="s">
        <v>105</v>
      </c>
      <c r="BK1281" s="24" t="s">
        <v>105</v>
      </c>
      <c r="BL1281" s="9"/>
      <c r="BM1281" s="78">
        <v>0.2</v>
      </c>
      <c r="BN1281" s="193">
        <v>0</v>
      </c>
      <c r="BO1281" s="101">
        <v>0.2</v>
      </c>
      <c r="BP1281" s="101">
        <v>0</v>
      </c>
      <c r="BQ1281" s="101">
        <v>0</v>
      </c>
      <c r="BR1281" s="101">
        <v>0</v>
      </c>
      <c r="BS1281" s="101">
        <v>0</v>
      </c>
      <c r="BT1281" s="101">
        <v>0</v>
      </c>
      <c r="BU1281" s="101">
        <v>0</v>
      </c>
      <c r="BV1281" s="101">
        <v>0</v>
      </c>
      <c r="BW1281" s="101">
        <v>0</v>
      </c>
      <c r="BX1281" s="101">
        <v>0</v>
      </c>
      <c r="BY1281" s="101">
        <v>0</v>
      </c>
      <c r="BZ1281" s="101">
        <v>0</v>
      </c>
      <c r="CA1281" s="101">
        <v>0</v>
      </c>
      <c r="CB1281" s="101">
        <v>0</v>
      </c>
      <c r="CC1281" s="101">
        <v>0</v>
      </c>
      <c r="CD1281" s="101">
        <v>0</v>
      </c>
      <c r="CE1281" s="101">
        <v>0</v>
      </c>
      <c r="CF1281" s="101">
        <v>0</v>
      </c>
      <c r="CG1281" s="239">
        <v>0</v>
      </c>
      <c r="CH1281" s="239">
        <v>0</v>
      </c>
      <c r="CI1281" s="28">
        <v>0</v>
      </c>
      <c r="CJ1281" s="239">
        <v>0</v>
      </c>
      <c r="CK1281" s="28">
        <v>0</v>
      </c>
      <c r="CL1281" s="239">
        <v>0</v>
      </c>
      <c r="CM1281" s="28">
        <v>0</v>
      </c>
      <c r="CN1281" s="24">
        <v>13.86</v>
      </c>
      <c r="CO1281" s="24" t="s">
        <v>105</v>
      </c>
      <c r="CP1281" s="24" t="s">
        <v>105</v>
      </c>
      <c r="CQ1281" s="9"/>
    </row>
    <row r="1282" spans="1:95" x14ac:dyDescent="0.35">
      <c r="A1282" s="172"/>
      <c r="B1282" s="229">
        <v>0.125</v>
      </c>
      <c r="C1282" s="78">
        <v>0</v>
      </c>
      <c r="D1282" s="193">
        <v>0</v>
      </c>
      <c r="E1282" s="101">
        <v>0</v>
      </c>
      <c r="F1282" s="101">
        <v>0</v>
      </c>
      <c r="G1282" s="101">
        <v>0</v>
      </c>
      <c r="H1282" s="101">
        <v>0</v>
      </c>
      <c r="I1282" s="101">
        <v>0</v>
      </c>
      <c r="J1282" s="101">
        <v>0</v>
      </c>
      <c r="K1282" s="101">
        <v>0</v>
      </c>
      <c r="L1282" s="101">
        <v>0</v>
      </c>
      <c r="M1282" s="101">
        <v>0</v>
      </c>
      <c r="N1282" s="101">
        <v>0</v>
      </c>
      <c r="O1282" s="101">
        <v>0</v>
      </c>
      <c r="P1282" s="101">
        <v>0</v>
      </c>
      <c r="Q1282" s="101">
        <v>0</v>
      </c>
      <c r="R1282" s="101">
        <v>0</v>
      </c>
      <c r="S1282" s="101">
        <v>0</v>
      </c>
      <c r="T1282" s="101">
        <v>0</v>
      </c>
      <c r="U1282" s="101">
        <v>0</v>
      </c>
      <c r="V1282" s="101">
        <v>0</v>
      </c>
      <c r="W1282" s="239">
        <v>0</v>
      </c>
      <c r="X1282" s="239">
        <v>0</v>
      </c>
      <c r="Y1282" s="28" t="s">
        <v>105</v>
      </c>
      <c r="Z1282" s="239">
        <v>0</v>
      </c>
      <c r="AA1282" s="28" t="s">
        <v>105</v>
      </c>
      <c r="AB1282" s="239">
        <v>0</v>
      </c>
      <c r="AC1282" s="28" t="s">
        <v>105</v>
      </c>
      <c r="AD1282" s="24" t="s">
        <v>105</v>
      </c>
      <c r="AE1282" s="24" t="s">
        <v>105</v>
      </c>
      <c r="AF1282" s="24" t="s">
        <v>105</v>
      </c>
      <c r="AG1282" s="9"/>
      <c r="AH1282" s="78">
        <v>0.2</v>
      </c>
      <c r="AI1282" s="193">
        <v>0</v>
      </c>
      <c r="AJ1282" s="101">
        <v>0</v>
      </c>
      <c r="AK1282" s="101">
        <v>0</v>
      </c>
      <c r="AL1282" s="101">
        <v>0</v>
      </c>
      <c r="AM1282" s="101">
        <v>0</v>
      </c>
      <c r="AN1282" s="101">
        <v>0.2</v>
      </c>
      <c r="AO1282" s="101">
        <v>0</v>
      </c>
      <c r="AP1282" s="101">
        <v>0</v>
      </c>
      <c r="AQ1282" s="101">
        <v>0</v>
      </c>
      <c r="AR1282" s="101">
        <v>0</v>
      </c>
      <c r="AS1282" s="101">
        <v>0</v>
      </c>
      <c r="AT1282" s="101">
        <v>0</v>
      </c>
      <c r="AU1282" s="101">
        <v>0</v>
      </c>
      <c r="AV1282" s="101">
        <v>0</v>
      </c>
      <c r="AW1282" s="101">
        <v>0</v>
      </c>
      <c r="AX1282" s="101">
        <v>0</v>
      </c>
      <c r="AY1282" s="101">
        <v>0</v>
      </c>
      <c r="AZ1282" s="101">
        <v>0</v>
      </c>
      <c r="BA1282" s="101">
        <v>0</v>
      </c>
      <c r="BB1282" s="239">
        <v>0</v>
      </c>
      <c r="BC1282" s="239">
        <v>0.2</v>
      </c>
      <c r="BD1282" s="28">
        <v>1</v>
      </c>
      <c r="BE1282" s="239">
        <v>0</v>
      </c>
      <c r="BF1282" s="28">
        <v>0</v>
      </c>
      <c r="BG1282" s="239">
        <v>0</v>
      </c>
      <c r="BH1282" s="28">
        <v>0</v>
      </c>
      <c r="BI1282" s="24">
        <v>32.25</v>
      </c>
      <c r="BJ1282" s="24" t="s">
        <v>105</v>
      </c>
      <c r="BK1282" s="24" t="s">
        <v>105</v>
      </c>
      <c r="BL1282" s="9"/>
      <c r="BM1282" s="78">
        <v>0.2</v>
      </c>
      <c r="BN1282" s="193">
        <v>0</v>
      </c>
      <c r="BO1282" s="101">
        <v>0</v>
      </c>
      <c r="BP1282" s="101">
        <v>0</v>
      </c>
      <c r="BQ1282" s="101">
        <v>0</v>
      </c>
      <c r="BR1282" s="101">
        <v>0</v>
      </c>
      <c r="BS1282" s="101">
        <v>0.2</v>
      </c>
      <c r="BT1282" s="101">
        <v>0</v>
      </c>
      <c r="BU1282" s="101">
        <v>0</v>
      </c>
      <c r="BV1282" s="101">
        <v>0</v>
      </c>
      <c r="BW1282" s="101">
        <v>0</v>
      </c>
      <c r="BX1282" s="101">
        <v>0</v>
      </c>
      <c r="BY1282" s="101">
        <v>0</v>
      </c>
      <c r="BZ1282" s="101">
        <v>0</v>
      </c>
      <c r="CA1282" s="101">
        <v>0</v>
      </c>
      <c r="CB1282" s="101">
        <v>0</v>
      </c>
      <c r="CC1282" s="101">
        <v>0</v>
      </c>
      <c r="CD1282" s="101">
        <v>0</v>
      </c>
      <c r="CE1282" s="101">
        <v>0</v>
      </c>
      <c r="CF1282" s="101">
        <v>0</v>
      </c>
      <c r="CG1282" s="239">
        <v>0</v>
      </c>
      <c r="CH1282" s="239">
        <v>0.2</v>
      </c>
      <c r="CI1282" s="28">
        <v>1</v>
      </c>
      <c r="CJ1282" s="239">
        <v>0</v>
      </c>
      <c r="CK1282" s="28">
        <v>0</v>
      </c>
      <c r="CL1282" s="239">
        <v>0</v>
      </c>
      <c r="CM1282" s="28">
        <v>0</v>
      </c>
      <c r="CN1282" s="24">
        <v>32.25</v>
      </c>
      <c r="CO1282" s="24" t="s">
        <v>105</v>
      </c>
      <c r="CP1282" s="24" t="s">
        <v>105</v>
      </c>
      <c r="CQ1282" s="9"/>
    </row>
    <row r="1283" spans="1:95" x14ac:dyDescent="0.35">
      <c r="A1283" s="172"/>
      <c r="B1283" s="229">
        <v>0.16666700000000001</v>
      </c>
      <c r="C1283" s="78">
        <v>0.2</v>
      </c>
      <c r="D1283" s="193">
        <v>0</v>
      </c>
      <c r="E1283" s="101">
        <v>0</v>
      </c>
      <c r="F1283" s="101">
        <v>0.2</v>
      </c>
      <c r="G1283" s="101">
        <v>0</v>
      </c>
      <c r="H1283" s="101">
        <v>0</v>
      </c>
      <c r="I1283" s="101">
        <v>0</v>
      </c>
      <c r="J1283" s="101">
        <v>0</v>
      </c>
      <c r="K1283" s="101">
        <v>0</v>
      </c>
      <c r="L1283" s="101">
        <v>0</v>
      </c>
      <c r="M1283" s="101">
        <v>0</v>
      </c>
      <c r="N1283" s="101">
        <v>0</v>
      </c>
      <c r="O1283" s="101">
        <v>0</v>
      </c>
      <c r="P1283" s="101">
        <v>0</v>
      </c>
      <c r="Q1283" s="101">
        <v>0</v>
      </c>
      <c r="R1283" s="101">
        <v>0</v>
      </c>
      <c r="S1283" s="101">
        <v>0</v>
      </c>
      <c r="T1283" s="101">
        <v>0</v>
      </c>
      <c r="U1283" s="101">
        <v>0</v>
      </c>
      <c r="V1283" s="101">
        <v>0</v>
      </c>
      <c r="W1283" s="239">
        <v>0</v>
      </c>
      <c r="X1283" s="239">
        <v>0</v>
      </c>
      <c r="Y1283" s="28">
        <v>0</v>
      </c>
      <c r="Z1283" s="239">
        <v>0</v>
      </c>
      <c r="AA1283" s="28">
        <v>0</v>
      </c>
      <c r="AB1283" s="239">
        <v>0</v>
      </c>
      <c r="AC1283" s="28">
        <v>0</v>
      </c>
      <c r="AD1283" s="24">
        <v>16.850000000000001</v>
      </c>
      <c r="AE1283" s="24" t="s">
        <v>105</v>
      </c>
      <c r="AF1283" s="24" t="s">
        <v>105</v>
      </c>
      <c r="AG1283" s="9"/>
      <c r="AH1283" s="78">
        <v>0</v>
      </c>
      <c r="AI1283" s="193">
        <v>0</v>
      </c>
      <c r="AJ1283" s="101">
        <v>0</v>
      </c>
      <c r="AK1283" s="101">
        <v>0</v>
      </c>
      <c r="AL1283" s="101">
        <v>0</v>
      </c>
      <c r="AM1283" s="101">
        <v>0</v>
      </c>
      <c r="AN1283" s="101">
        <v>0</v>
      </c>
      <c r="AO1283" s="101">
        <v>0</v>
      </c>
      <c r="AP1283" s="101">
        <v>0</v>
      </c>
      <c r="AQ1283" s="101">
        <v>0</v>
      </c>
      <c r="AR1283" s="101">
        <v>0</v>
      </c>
      <c r="AS1283" s="101">
        <v>0</v>
      </c>
      <c r="AT1283" s="101">
        <v>0</v>
      </c>
      <c r="AU1283" s="101">
        <v>0</v>
      </c>
      <c r="AV1283" s="101">
        <v>0</v>
      </c>
      <c r="AW1283" s="101">
        <v>0</v>
      </c>
      <c r="AX1283" s="101">
        <v>0</v>
      </c>
      <c r="AY1283" s="101">
        <v>0</v>
      </c>
      <c r="AZ1283" s="101">
        <v>0</v>
      </c>
      <c r="BA1283" s="101">
        <v>0</v>
      </c>
      <c r="BB1283" s="239">
        <v>0</v>
      </c>
      <c r="BC1283" s="239">
        <v>0</v>
      </c>
      <c r="BD1283" s="28" t="s">
        <v>105</v>
      </c>
      <c r="BE1283" s="239">
        <v>0</v>
      </c>
      <c r="BF1283" s="28" t="s">
        <v>105</v>
      </c>
      <c r="BG1283" s="239">
        <v>0</v>
      </c>
      <c r="BH1283" s="28" t="s">
        <v>105</v>
      </c>
      <c r="BI1283" s="24" t="s">
        <v>105</v>
      </c>
      <c r="BJ1283" s="24" t="s">
        <v>105</v>
      </c>
      <c r="BK1283" s="24" t="s">
        <v>105</v>
      </c>
      <c r="BL1283" s="9"/>
      <c r="BM1283" s="78">
        <v>0.2</v>
      </c>
      <c r="BN1283" s="193">
        <v>0</v>
      </c>
      <c r="BO1283" s="101">
        <v>0</v>
      </c>
      <c r="BP1283" s="101">
        <v>0.2</v>
      </c>
      <c r="BQ1283" s="101">
        <v>0</v>
      </c>
      <c r="BR1283" s="101">
        <v>0</v>
      </c>
      <c r="BS1283" s="101">
        <v>0</v>
      </c>
      <c r="BT1283" s="101">
        <v>0</v>
      </c>
      <c r="BU1283" s="101">
        <v>0</v>
      </c>
      <c r="BV1283" s="101">
        <v>0</v>
      </c>
      <c r="BW1283" s="101">
        <v>0</v>
      </c>
      <c r="BX1283" s="101">
        <v>0</v>
      </c>
      <c r="BY1283" s="101">
        <v>0</v>
      </c>
      <c r="BZ1283" s="101">
        <v>0</v>
      </c>
      <c r="CA1283" s="101">
        <v>0</v>
      </c>
      <c r="CB1283" s="101">
        <v>0</v>
      </c>
      <c r="CC1283" s="101">
        <v>0</v>
      </c>
      <c r="CD1283" s="101">
        <v>0</v>
      </c>
      <c r="CE1283" s="101">
        <v>0</v>
      </c>
      <c r="CF1283" s="101">
        <v>0</v>
      </c>
      <c r="CG1283" s="239">
        <v>0</v>
      </c>
      <c r="CH1283" s="239">
        <v>0</v>
      </c>
      <c r="CI1283" s="28">
        <v>0</v>
      </c>
      <c r="CJ1283" s="239">
        <v>0</v>
      </c>
      <c r="CK1283" s="28">
        <v>0</v>
      </c>
      <c r="CL1283" s="239">
        <v>0</v>
      </c>
      <c r="CM1283" s="28">
        <v>0</v>
      </c>
      <c r="CN1283" s="24">
        <v>16.850000000000001</v>
      </c>
      <c r="CO1283" s="24" t="s">
        <v>105</v>
      </c>
      <c r="CP1283" s="24" t="s">
        <v>105</v>
      </c>
      <c r="CQ1283" s="9"/>
    </row>
    <row r="1284" spans="1:95" x14ac:dyDescent="0.35">
      <c r="A1284" s="172"/>
      <c r="B1284" s="229">
        <v>0.20833299999999999</v>
      </c>
      <c r="C1284" s="78">
        <v>0.8</v>
      </c>
      <c r="D1284" s="193">
        <v>0</v>
      </c>
      <c r="E1284" s="101">
        <v>0.2</v>
      </c>
      <c r="F1284" s="101">
        <v>0.6</v>
      </c>
      <c r="G1284" s="101">
        <v>0</v>
      </c>
      <c r="H1284" s="101">
        <v>0</v>
      </c>
      <c r="I1284" s="101">
        <v>0</v>
      </c>
      <c r="J1284" s="101">
        <v>0</v>
      </c>
      <c r="K1284" s="101">
        <v>0</v>
      </c>
      <c r="L1284" s="101">
        <v>0</v>
      </c>
      <c r="M1284" s="101">
        <v>0</v>
      </c>
      <c r="N1284" s="101">
        <v>0</v>
      </c>
      <c r="O1284" s="101">
        <v>0</v>
      </c>
      <c r="P1284" s="101">
        <v>0</v>
      </c>
      <c r="Q1284" s="101">
        <v>0</v>
      </c>
      <c r="R1284" s="101">
        <v>0</v>
      </c>
      <c r="S1284" s="101">
        <v>0</v>
      </c>
      <c r="T1284" s="101">
        <v>0</v>
      </c>
      <c r="U1284" s="101">
        <v>0</v>
      </c>
      <c r="V1284" s="101">
        <v>0</v>
      </c>
      <c r="W1284" s="239">
        <v>0</v>
      </c>
      <c r="X1284" s="239">
        <v>0</v>
      </c>
      <c r="Y1284" s="28">
        <v>0</v>
      </c>
      <c r="Z1284" s="239">
        <v>0</v>
      </c>
      <c r="AA1284" s="28">
        <v>0</v>
      </c>
      <c r="AB1284" s="239">
        <v>0</v>
      </c>
      <c r="AC1284" s="28">
        <v>0</v>
      </c>
      <c r="AD1284" s="24">
        <v>14.547499999999999</v>
      </c>
      <c r="AE1284" s="24" t="s">
        <v>105</v>
      </c>
      <c r="AF1284" s="24" t="s">
        <v>105</v>
      </c>
      <c r="AG1284" s="9"/>
      <c r="AH1284" s="78">
        <v>1.4</v>
      </c>
      <c r="AI1284" s="193">
        <v>0</v>
      </c>
      <c r="AJ1284" s="101">
        <v>0.8</v>
      </c>
      <c r="AK1284" s="101">
        <v>0.2</v>
      </c>
      <c r="AL1284" s="101">
        <v>0.2</v>
      </c>
      <c r="AM1284" s="101">
        <v>0.2</v>
      </c>
      <c r="AN1284" s="101">
        <v>0</v>
      </c>
      <c r="AO1284" s="101">
        <v>0</v>
      </c>
      <c r="AP1284" s="101">
        <v>0</v>
      </c>
      <c r="AQ1284" s="101">
        <v>0</v>
      </c>
      <c r="AR1284" s="101">
        <v>0</v>
      </c>
      <c r="AS1284" s="101">
        <v>0</v>
      </c>
      <c r="AT1284" s="101">
        <v>0</v>
      </c>
      <c r="AU1284" s="101">
        <v>0</v>
      </c>
      <c r="AV1284" s="101">
        <v>0</v>
      </c>
      <c r="AW1284" s="101">
        <v>0</v>
      </c>
      <c r="AX1284" s="101">
        <v>0</v>
      </c>
      <c r="AY1284" s="101">
        <v>0</v>
      </c>
      <c r="AZ1284" s="101">
        <v>0</v>
      </c>
      <c r="BA1284" s="101">
        <v>0</v>
      </c>
      <c r="BB1284" s="239">
        <v>0</v>
      </c>
      <c r="BC1284" s="239">
        <v>0</v>
      </c>
      <c r="BD1284" s="28">
        <v>0</v>
      </c>
      <c r="BE1284" s="239">
        <v>0</v>
      </c>
      <c r="BF1284" s="28">
        <v>0</v>
      </c>
      <c r="BG1284" s="239">
        <v>0</v>
      </c>
      <c r="BH1284" s="28">
        <v>0</v>
      </c>
      <c r="BI1284" s="24">
        <v>16.257142857142856</v>
      </c>
      <c r="BJ1284" s="24">
        <v>27.468</v>
      </c>
      <c r="BK1284" s="24" t="s">
        <v>105</v>
      </c>
      <c r="BL1284" s="9"/>
      <c r="BM1284" s="78">
        <v>2.2000000000000002</v>
      </c>
      <c r="BN1284" s="193">
        <v>0</v>
      </c>
      <c r="BO1284" s="101">
        <v>1</v>
      </c>
      <c r="BP1284" s="101">
        <v>0.8</v>
      </c>
      <c r="BQ1284" s="101">
        <v>0.2</v>
      </c>
      <c r="BR1284" s="101">
        <v>0.2</v>
      </c>
      <c r="BS1284" s="101">
        <v>0</v>
      </c>
      <c r="BT1284" s="101">
        <v>0</v>
      </c>
      <c r="BU1284" s="101">
        <v>0</v>
      </c>
      <c r="BV1284" s="101">
        <v>0</v>
      </c>
      <c r="BW1284" s="101">
        <v>0</v>
      </c>
      <c r="BX1284" s="101">
        <v>0</v>
      </c>
      <c r="BY1284" s="101">
        <v>0</v>
      </c>
      <c r="BZ1284" s="101">
        <v>0</v>
      </c>
      <c r="CA1284" s="101">
        <v>0</v>
      </c>
      <c r="CB1284" s="101">
        <v>0</v>
      </c>
      <c r="CC1284" s="101">
        <v>0</v>
      </c>
      <c r="CD1284" s="101">
        <v>0</v>
      </c>
      <c r="CE1284" s="101">
        <v>0</v>
      </c>
      <c r="CF1284" s="101">
        <v>0</v>
      </c>
      <c r="CG1284" s="239">
        <v>0</v>
      </c>
      <c r="CH1284" s="239">
        <v>0</v>
      </c>
      <c r="CI1284" s="28">
        <v>0</v>
      </c>
      <c r="CJ1284" s="239">
        <v>0</v>
      </c>
      <c r="CK1284" s="28">
        <v>0</v>
      </c>
      <c r="CL1284" s="239">
        <v>0</v>
      </c>
      <c r="CM1284" s="28">
        <v>0</v>
      </c>
      <c r="CN1284" s="24">
        <v>15.635454545454547</v>
      </c>
      <c r="CO1284" s="24">
        <v>23.741999999999997</v>
      </c>
      <c r="CP1284" s="24" t="s">
        <v>105</v>
      </c>
      <c r="CQ1284" s="9"/>
    </row>
    <row r="1285" spans="1:95" x14ac:dyDescent="0.35">
      <c r="A1285" s="172"/>
      <c r="B1285" s="229">
        <v>0.25</v>
      </c>
      <c r="C1285" s="78">
        <v>5</v>
      </c>
      <c r="D1285" s="193">
        <v>0</v>
      </c>
      <c r="E1285" s="101">
        <v>1.2</v>
      </c>
      <c r="F1285" s="101">
        <v>3</v>
      </c>
      <c r="G1285" s="101">
        <v>0.6</v>
      </c>
      <c r="H1285" s="101">
        <v>0</v>
      </c>
      <c r="I1285" s="101">
        <v>0.2</v>
      </c>
      <c r="J1285" s="101">
        <v>0</v>
      </c>
      <c r="K1285" s="101">
        <v>0</v>
      </c>
      <c r="L1285" s="101">
        <v>0</v>
      </c>
      <c r="M1285" s="101">
        <v>0</v>
      </c>
      <c r="N1285" s="101">
        <v>0</v>
      </c>
      <c r="O1285" s="101">
        <v>0</v>
      </c>
      <c r="P1285" s="101">
        <v>0</v>
      </c>
      <c r="Q1285" s="101">
        <v>0</v>
      </c>
      <c r="R1285" s="101">
        <v>0</v>
      </c>
      <c r="S1285" s="101">
        <v>0</v>
      </c>
      <c r="T1285" s="101">
        <v>0</v>
      </c>
      <c r="U1285" s="101">
        <v>0</v>
      </c>
      <c r="V1285" s="101">
        <v>0</v>
      </c>
      <c r="W1285" s="239">
        <v>0</v>
      </c>
      <c r="X1285" s="239">
        <v>0.2</v>
      </c>
      <c r="Y1285" s="28">
        <v>0.04</v>
      </c>
      <c r="Z1285" s="239">
        <v>0</v>
      </c>
      <c r="AA1285" s="28">
        <v>0</v>
      </c>
      <c r="AB1285" s="239">
        <v>0</v>
      </c>
      <c r="AC1285" s="28">
        <v>0</v>
      </c>
      <c r="AD1285" s="24">
        <v>17.39</v>
      </c>
      <c r="AE1285" s="24">
        <v>20.532</v>
      </c>
      <c r="AF1285" s="24">
        <v>29.258999999999997</v>
      </c>
      <c r="AG1285" s="9"/>
      <c r="AH1285" s="78">
        <v>4.2000000000000011</v>
      </c>
      <c r="AI1285" s="193">
        <v>0.4</v>
      </c>
      <c r="AJ1285" s="101">
        <v>1.8</v>
      </c>
      <c r="AK1285" s="101">
        <v>0.2</v>
      </c>
      <c r="AL1285" s="101">
        <v>1.2</v>
      </c>
      <c r="AM1285" s="101">
        <v>0.4</v>
      </c>
      <c r="AN1285" s="101">
        <v>0.2</v>
      </c>
      <c r="AO1285" s="101">
        <v>0</v>
      </c>
      <c r="AP1285" s="101">
        <v>0</v>
      </c>
      <c r="AQ1285" s="101">
        <v>0</v>
      </c>
      <c r="AR1285" s="101">
        <v>0</v>
      </c>
      <c r="AS1285" s="101">
        <v>0</v>
      </c>
      <c r="AT1285" s="101">
        <v>0</v>
      </c>
      <c r="AU1285" s="101">
        <v>0</v>
      </c>
      <c r="AV1285" s="101">
        <v>0</v>
      </c>
      <c r="AW1285" s="101">
        <v>0</v>
      </c>
      <c r="AX1285" s="101">
        <v>0</v>
      </c>
      <c r="AY1285" s="101">
        <v>0</v>
      </c>
      <c r="AZ1285" s="101">
        <v>0</v>
      </c>
      <c r="BA1285" s="101">
        <v>0</v>
      </c>
      <c r="BB1285" s="239">
        <v>0</v>
      </c>
      <c r="BC1285" s="239">
        <v>0.2</v>
      </c>
      <c r="BD1285" s="28">
        <v>4.7619047619047609E-2</v>
      </c>
      <c r="BE1285" s="239">
        <v>0</v>
      </c>
      <c r="BF1285" s="28">
        <v>0</v>
      </c>
      <c r="BG1285" s="239">
        <v>0</v>
      </c>
      <c r="BH1285" s="28">
        <v>0</v>
      </c>
      <c r="BI1285" s="24">
        <v>17.387619047619047</v>
      </c>
      <c r="BJ1285" s="24">
        <v>26.402999999999999</v>
      </c>
      <c r="BK1285" s="24">
        <v>32.443999999999996</v>
      </c>
      <c r="BL1285" s="9"/>
      <c r="BM1285" s="78">
        <v>9.2000000000000011</v>
      </c>
      <c r="BN1285" s="193">
        <v>0.4</v>
      </c>
      <c r="BO1285" s="101">
        <v>3</v>
      </c>
      <c r="BP1285" s="101">
        <v>3.2</v>
      </c>
      <c r="BQ1285" s="101">
        <v>1.8</v>
      </c>
      <c r="BR1285" s="101">
        <v>0.4</v>
      </c>
      <c r="BS1285" s="101">
        <v>0.4</v>
      </c>
      <c r="BT1285" s="101">
        <v>0</v>
      </c>
      <c r="BU1285" s="101">
        <v>0</v>
      </c>
      <c r="BV1285" s="101">
        <v>0</v>
      </c>
      <c r="BW1285" s="101">
        <v>0</v>
      </c>
      <c r="BX1285" s="101">
        <v>0</v>
      </c>
      <c r="BY1285" s="101">
        <v>0</v>
      </c>
      <c r="BZ1285" s="101">
        <v>0</v>
      </c>
      <c r="CA1285" s="101">
        <v>0</v>
      </c>
      <c r="CB1285" s="101">
        <v>0</v>
      </c>
      <c r="CC1285" s="101">
        <v>0</v>
      </c>
      <c r="CD1285" s="101">
        <v>0</v>
      </c>
      <c r="CE1285" s="101">
        <v>0</v>
      </c>
      <c r="CF1285" s="101">
        <v>0</v>
      </c>
      <c r="CG1285" s="239">
        <v>0</v>
      </c>
      <c r="CH1285" s="239">
        <v>0.4</v>
      </c>
      <c r="CI1285" s="28">
        <v>4.3478260869565216E-2</v>
      </c>
      <c r="CJ1285" s="239">
        <v>0</v>
      </c>
      <c r="CK1285" s="28">
        <v>0</v>
      </c>
      <c r="CL1285" s="239">
        <v>0</v>
      </c>
      <c r="CM1285" s="28">
        <v>0</v>
      </c>
      <c r="CN1285" s="24">
        <v>17.388913043478261</v>
      </c>
      <c r="CO1285" s="24">
        <v>23.016999999999999</v>
      </c>
      <c r="CP1285" s="24">
        <v>30.107499999999995</v>
      </c>
      <c r="CQ1285" s="9"/>
    </row>
    <row r="1286" spans="1:95" x14ac:dyDescent="0.35">
      <c r="A1286" s="172"/>
      <c r="B1286" s="229">
        <v>0.29166700000000001</v>
      </c>
      <c r="C1286" s="78">
        <v>20.400000000000002</v>
      </c>
      <c r="D1286" s="193">
        <v>0</v>
      </c>
      <c r="E1286" s="101">
        <v>1.6</v>
      </c>
      <c r="F1286" s="101">
        <v>9.4</v>
      </c>
      <c r="G1286" s="101">
        <v>4.8</v>
      </c>
      <c r="H1286" s="101">
        <v>1.6</v>
      </c>
      <c r="I1286" s="101">
        <v>2.2000000000000002</v>
      </c>
      <c r="J1286" s="101">
        <v>0.8</v>
      </c>
      <c r="K1286" s="101">
        <v>0</v>
      </c>
      <c r="L1286" s="101">
        <v>0</v>
      </c>
      <c r="M1286" s="101">
        <v>0</v>
      </c>
      <c r="N1286" s="101">
        <v>0</v>
      </c>
      <c r="O1286" s="101">
        <v>0</v>
      </c>
      <c r="P1286" s="101">
        <v>0</v>
      </c>
      <c r="Q1286" s="101">
        <v>0</v>
      </c>
      <c r="R1286" s="101">
        <v>0</v>
      </c>
      <c r="S1286" s="101">
        <v>0</v>
      </c>
      <c r="T1286" s="101">
        <v>0</v>
      </c>
      <c r="U1286" s="101">
        <v>0</v>
      </c>
      <c r="V1286" s="101">
        <v>0</v>
      </c>
      <c r="W1286" s="239">
        <v>0</v>
      </c>
      <c r="X1286" s="239">
        <v>3</v>
      </c>
      <c r="Y1286" s="28">
        <v>0.14705882352941174</v>
      </c>
      <c r="Z1286" s="239">
        <v>0.8</v>
      </c>
      <c r="AA1286" s="28">
        <v>3.9215686274509803E-2</v>
      </c>
      <c r="AB1286" s="239">
        <v>0</v>
      </c>
      <c r="AC1286" s="28">
        <v>0</v>
      </c>
      <c r="AD1286" s="24">
        <v>21.351078431372532</v>
      </c>
      <c r="AE1286" s="24">
        <v>30.214999999999996</v>
      </c>
      <c r="AF1286" s="24">
        <v>34.879999999999995</v>
      </c>
      <c r="AG1286" s="9"/>
      <c r="AH1286" s="78">
        <v>18.2</v>
      </c>
      <c r="AI1286" s="193">
        <v>0.4</v>
      </c>
      <c r="AJ1286" s="101">
        <v>2.6</v>
      </c>
      <c r="AK1286" s="101">
        <v>1.6</v>
      </c>
      <c r="AL1286" s="101">
        <v>4.5999999999999996</v>
      </c>
      <c r="AM1286" s="101">
        <v>5.6</v>
      </c>
      <c r="AN1286" s="101">
        <v>2.8</v>
      </c>
      <c r="AO1286" s="101">
        <v>0.6</v>
      </c>
      <c r="AP1286" s="101">
        <v>0</v>
      </c>
      <c r="AQ1286" s="101">
        <v>0</v>
      </c>
      <c r="AR1286" s="101">
        <v>0</v>
      </c>
      <c r="AS1286" s="101">
        <v>0</v>
      </c>
      <c r="AT1286" s="101">
        <v>0</v>
      </c>
      <c r="AU1286" s="101">
        <v>0</v>
      </c>
      <c r="AV1286" s="101">
        <v>0</v>
      </c>
      <c r="AW1286" s="101">
        <v>0</v>
      </c>
      <c r="AX1286" s="101">
        <v>0</v>
      </c>
      <c r="AY1286" s="101">
        <v>0</v>
      </c>
      <c r="AZ1286" s="101">
        <v>0</v>
      </c>
      <c r="BA1286" s="101">
        <v>0</v>
      </c>
      <c r="BB1286" s="239">
        <v>0</v>
      </c>
      <c r="BC1286" s="239">
        <v>3.2</v>
      </c>
      <c r="BD1286" s="28">
        <v>0.17582417582417584</v>
      </c>
      <c r="BE1286" s="239">
        <v>0.6</v>
      </c>
      <c r="BF1286" s="28">
        <v>3.2967032967032968E-2</v>
      </c>
      <c r="BG1286" s="239">
        <v>0</v>
      </c>
      <c r="BH1286" s="28">
        <v>0</v>
      </c>
      <c r="BI1286" s="24">
        <v>23.949120879120876</v>
      </c>
      <c r="BJ1286" s="24">
        <v>31.69</v>
      </c>
      <c r="BK1286" s="24">
        <v>34.525999999999996</v>
      </c>
      <c r="BL1286" s="9"/>
      <c r="BM1286" s="78">
        <v>38.6</v>
      </c>
      <c r="BN1286" s="193">
        <v>0.4</v>
      </c>
      <c r="BO1286" s="101">
        <v>4.2</v>
      </c>
      <c r="BP1286" s="101">
        <v>11</v>
      </c>
      <c r="BQ1286" s="101">
        <v>9.4</v>
      </c>
      <c r="BR1286" s="101">
        <v>7.2</v>
      </c>
      <c r="BS1286" s="101">
        <v>5</v>
      </c>
      <c r="BT1286" s="101">
        <v>1.4</v>
      </c>
      <c r="BU1286" s="101">
        <v>0</v>
      </c>
      <c r="BV1286" s="101">
        <v>0</v>
      </c>
      <c r="BW1286" s="101">
        <v>0</v>
      </c>
      <c r="BX1286" s="101">
        <v>0</v>
      </c>
      <c r="BY1286" s="101">
        <v>0</v>
      </c>
      <c r="BZ1286" s="101">
        <v>0</v>
      </c>
      <c r="CA1286" s="101">
        <v>0</v>
      </c>
      <c r="CB1286" s="101">
        <v>0</v>
      </c>
      <c r="CC1286" s="101">
        <v>0</v>
      </c>
      <c r="CD1286" s="101">
        <v>0</v>
      </c>
      <c r="CE1286" s="101">
        <v>0</v>
      </c>
      <c r="CF1286" s="101">
        <v>0</v>
      </c>
      <c r="CG1286" s="239">
        <v>0</v>
      </c>
      <c r="CH1286" s="239">
        <v>6.2</v>
      </c>
      <c r="CI1286" s="28">
        <v>0.16062176165803108</v>
      </c>
      <c r="CJ1286" s="239">
        <v>1.4</v>
      </c>
      <c r="CK1286" s="28">
        <v>3.6269430051813469E-2</v>
      </c>
      <c r="CL1286" s="239">
        <v>0</v>
      </c>
      <c r="CM1286" s="28">
        <v>0</v>
      </c>
      <c r="CN1286" s="24">
        <v>22.576062176165806</v>
      </c>
      <c r="CO1286" s="24">
        <v>30.89</v>
      </c>
      <c r="CP1286" s="24">
        <v>34.501999999999995</v>
      </c>
      <c r="CQ1286" s="9"/>
    </row>
    <row r="1287" spans="1:95" x14ac:dyDescent="0.35">
      <c r="A1287" s="172"/>
      <c r="B1287" s="229">
        <v>0.33333299999999999</v>
      </c>
      <c r="C1287" s="78">
        <v>32.400000000000006</v>
      </c>
      <c r="D1287" s="193">
        <v>0.2</v>
      </c>
      <c r="E1287" s="101">
        <v>1.6</v>
      </c>
      <c r="F1287" s="101">
        <v>9.6</v>
      </c>
      <c r="G1287" s="101">
        <v>5.6</v>
      </c>
      <c r="H1287" s="101">
        <v>7.6</v>
      </c>
      <c r="I1287" s="101">
        <v>6</v>
      </c>
      <c r="J1287" s="101">
        <v>1.2</v>
      </c>
      <c r="K1287" s="101">
        <v>0.4</v>
      </c>
      <c r="L1287" s="101">
        <v>0</v>
      </c>
      <c r="M1287" s="101">
        <v>0.2</v>
      </c>
      <c r="N1287" s="101">
        <v>0</v>
      </c>
      <c r="O1287" s="101">
        <v>0</v>
      </c>
      <c r="P1287" s="101">
        <v>0</v>
      </c>
      <c r="Q1287" s="101">
        <v>0</v>
      </c>
      <c r="R1287" s="101">
        <v>0</v>
      </c>
      <c r="S1287" s="101">
        <v>0</v>
      </c>
      <c r="T1287" s="101">
        <v>0</v>
      </c>
      <c r="U1287" s="101">
        <v>0</v>
      </c>
      <c r="V1287" s="101">
        <v>0</v>
      </c>
      <c r="W1287" s="239">
        <v>0</v>
      </c>
      <c r="X1287" s="239">
        <v>7.8</v>
      </c>
      <c r="Y1287" s="28">
        <v>0.2407407407407407</v>
      </c>
      <c r="Z1287" s="239">
        <v>1.6</v>
      </c>
      <c r="AA1287" s="28">
        <v>4.9382716049382713E-2</v>
      </c>
      <c r="AB1287" s="239">
        <v>0.2</v>
      </c>
      <c r="AC1287" s="28">
        <v>6.1728395061728392E-3</v>
      </c>
      <c r="AD1287" s="24">
        <v>24.520740740740735</v>
      </c>
      <c r="AE1287" s="24">
        <v>32.455999999999996</v>
      </c>
      <c r="AF1287" s="24">
        <v>35.042499999999997</v>
      </c>
      <c r="AG1287" s="9"/>
      <c r="AH1287" s="78">
        <v>31.2</v>
      </c>
      <c r="AI1287" s="193">
        <v>2.4</v>
      </c>
      <c r="AJ1287" s="101">
        <v>5.8</v>
      </c>
      <c r="AK1287" s="101">
        <v>1.4</v>
      </c>
      <c r="AL1287" s="101">
        <v>6</v>
      </c>
      <c r="AM1287" s="101">
        <v>9.4</v>
      </c>
      <c r="AN1287" s="101">
        <v>5</v>
      </c>
      <c r="AO1287" s="101">
        <v>1</v>
      </c>
      <c r="AP1287" s="101">
        <v>0.2</v>
      </c>
      <c r="AQ1287" s="101">
        <v>0</v>
      </c>
      <c r="AR1287" s="101">
        <v>0</v>
      </c>
      <c r="AS1287" s="101">
        <v>0</v>
      </c>
      <c r="AT1287" s="101">
        <v>0</v>
      </c>
      <c r="AU1287" s="101">
        <v>0</v>
      </c>
      <c r="AV1287" s="101">
        <v>0</v>
      </c>
      <c r="AW1287" s="101">
        <v>0</v>
      </c>
      <c r="AX1287" s="101">
        <v>0</v>
      </c>
      <c r="AY1287" s="101">
        <v>0</v>
      </c>
      <c r="AZ1287" s="101">
        <v>0</v>
      </c>
      <c r="BA1287" s="101">
        <v>0</v>
      </c>
      <c r="BB1287" s="239">
        <v>0</v>
      </c>
      <c r="BC1287" s="239">
        <v>6.2</v>
      </c>
      <c r="BD1287" s="28">
        <v>0.19871794871794873</v>
      </c>
      <c r="BE1287" s="239">
        <v>1.2</v>
      </c>
      <c r="BF1287" s="28">
        <v>3.8461538461538464E-2</v>
      </c>
      <c r="BG1287" s="239">
        <v>0</v>
      </c>
      <c r="BH1287" s="28">
        <v>0</v>
      </c>
      <c r="BI1287" s="24">
        <v>22.95750000000001</v>
      </c>
      <c r="BJ1287" s="24">
        <v>31.446999999999999</v>
      </c>
      <c r="BK1287" s="24">
        <v>34.35</v>
      </c>
      <c r="BL1287" s="9"/>
      <c r="BM1287" s="78">
        <v>63.600000000000009</v>
      </c>
      <c r="BN1287" s="193">
        <v>2.6</v>
      </c>
      <c r="BO1287" s="101">
        <v>7.4</v>
      </c>
      <c r="BP1287" s="101">
        <v>11</v>
      </c>
      <c r="BQ1287" s="101">
        <v>11.6</v>
      </c>
      <c r="BR1287" s="101">
        <v>17</v>
      </c>
      <c r="BS1287" s="101">
        <v>11</v>
      </c>
      <c r="BT1287" s="101">
        <v>2.2000000000000002</v>
      </c>
      <c r="BU1287" s="101">
        <v>0.6</v>
      </c>
      <c r="BV1287" s="101">
        <v>0</v>
      </c>
      <c r="BW1287" s="101">
        <v>0.2</v>
      </c>
      <c r="BX1287" s="101">
        <v>0</v>
      </c>
      <c r="BY1287" s="101">
        <v>0</v>
      </c>
      <c r="BZ1287" s="101">
        <v>0</v>
      </c>
      <c r="CA1287" s="101">
        <v>0</v>
      </c>
      <c r="CB1287" s="101">
        <v>0</v>
      </c>
      <c r="CC1287" s="101">
        <v>0</v>
      </c>
      <c r="CD1287" s="101">
        <v>0</v>
      </c>
      <c r="CE1287" s="101">
        <v>0</v>
      </c>
      <c r="CF1287" s="101">
        <v>0</v>
      </c>
      <c r="CG1287" s="239">
        <v>0</v>
      </c>
      <c r="CH1287" s="239">
        <v>14</v>
      </c>
      <c r="CI1287" s="28">
        <v>0.22012578616352199</v>
      </c>
      <c r="CJ1287" s="239">
        <v>2.8</v>
      </c>
      <c r="CK1287" s="28">
        <v>4.4025157232704393E-2</v>
      </c>
      <c r="CL1287" s="239">
        <v>0.2</v>
      </c>
      <c r="CM1287" s="28">
        <v>3.1446540880503142E-3</v>
      </c>
      <c r="CN1287" s="24">
        <v>23.75386792452829</v>
      </c>
      <c r="CO1287" s="24">
        <v>32.073</v>
      </c>
      <c r="CP1287" s="24">
        <v>34.990500000000004</v>
      </c>
      <c r="CQ1287" s="9"/>
    </row>
    <row r="1288" spans="1:95" x14ac:dyDescent="0.35">
      <c r="A1288" s="172"/>
      <c r="B1288" s="229">
        <v>0.375</v>
      </c>
      <c r="C1288" s="78">
        <v>24</v>
      </c>
      <c r="D1288" s="193">
        <v>0.6</v>
      </c>
      <c r="E1288" s="101">
        <v>1.6</v>
      </c>
      <c r="F1288" s="101">
        <v>7</v>
      </c>
      <c r="G1288" s="101">
        <v>3.8</v>
      </c>
      <c r="H1288" s="101">
        <v>4.8</v>
      </c>
      <c r="I1288" s="101">
        <v>4.2</v>
      </c>
      <c r="J1288" s="101">
        <v>1.6</v>
      </c>
      <c r="K1288" s="101">
        <v>0.2</v>
      </c>
      <c r="L1288" s="101">
        <v>0.2</v>
      </c>
      <c r="M1288" s="101">
        <v>0</v>
      </c>
      <c r="N1288" s="101">
        <v>0</v>
      </c>
      <c r="O1288" s="101">
        <v>0</v>
      </c>
      <c r="P1288" s="101">
        <v>0</v>
      </c>
      <c r="Q1288" s="101">
        <v>0</v>
      </c>
      <c r="R1288" s="101">
        <v>0</v>
      </c>
      <c r="S1288" s="101">
        <v>0</v>
      </c>
      <c r="T1288" s="101">
        <v>0</v>
      </c>
      <c r="U1288" s="101">
        <v>0</v>
      </c>
      <c r="V1288" s="101">
        <v>0</v>
      </c>
      <c r="W1288" s="239">
        <v>0</v>
      </c>
      <c r="X1288" s="239">
        <v>6.2</v>
      </c>
      <c r="Y1288" s="28">
        <v>0.25833333333333336</v>
      </c>
      <c r="Z1288" s="239">
        <v>2</v>
      </c>
      <c r="AA1288" s="28">
        <v>8.3333333333333329E-2</v>
      </c>
      <c r="AB1288" s="239">
        <v>0.2</v>
      </c>
      <c r="AC1288" s="28">
        <v>8.3333333333333332E-3</v>
      </c>
      <c r="AD1288" s="24">
        <v>24.145333333333337</v>
      </c>
      <c r="AE1288" s="24">
        <v>32.061999999999998</v>
      </c>
      <c r="AF1288" s="24">
        <v>37.102499999999999</v>
      </c>
      <c r="AG1288" s="9"/>
      <c r="AH1288" s="78">
        <v>21.599999999999998</v>
      </c>
      <c r="AI1288" s="193">
        <v>2.6</v>
      </c>
      <c r="AJ1288" s="101">
        <v>4.5999999999999996</v>
      </c>
      <c r="AK1288" s="101">
        <v>2</v>
      </c>
      <c r="AL1288" s="101">
        <v>4.8</v>
      </c>
      <c r="AM1288" s="101">
        <v>5</v>
      </c>
      <c r="AN1288" s="101">
        <v>2.4</v>
      </c>
      <c r="AO1288" s="101">
        <v>0.2</v>
      </c>
      <c r="AP1288" s="101">
        <v>0</v>
      </c>
      <c r="AQ1288" s="101">
        <v>0</v>
      </c>
      <c r="AR1288" s="101">
        <v>0</v>
      </c>
      <c r="AS1288" s="101">
        <v>0</v>
      </c>
      <c r="AT1288" s="101">
        <v>0</v>
      </c>
      <c r="AU1288" s="101">
        <v>0</v>
      </c>
      <c r="AV1288" s="101">
        <v>0</v>
      </c>
      <c r="AW1288" s="101">
        <v>0</v>
      </c>
      <c r="AX1288" s="101">
        <v>0</v>
      </c>
      <c r="AY1288" s="101">
        <v>0</v>
      </c>
      <c r="AZ1288" s="101">
        <v>0</v>
      </c>
      <c r="BA1288" s="101">
        <v>0</v>
      </c>
      <c r="BB1288" s="239">
        <v>0</v>
      </c>
      <c r="BC1288" s="239">
        <v>2.6</v>
      </c>
      <c r="BD1288" s="28">
        <v>0.12037037037037039</v>
      </c>
      <c r="BE1288" s="239">
        <v>0.2</v>
      </c>
      <c r="BF1288" s="28">
        <v>9.2592592592592605E-3</v>
      </c>
      <c r="BG1288" s="239">
        <v>0</v>
      </c>
      <c r="BH1288" s="28">
        <v>0</v>
      </c>
      <c r="BI1288" s="24">
        <v>20.668611111111115</v>
      </c>
      <c r="BJ1288" s="24">
        <v>29.517999999999997</v>
      </c>
      <c r="BK1288" s="24">
        <v>33.1785</v>
      </c>
      <c r="BL1288" s="9"/>
      <c r="BM1288" s="78">
        <v>45.6</v>
      </c>
      <c r="BN1288" s="193">
        <v>3.2</v>
      </c>
      <c r="BO1288" s="101">
        <v>6.2</v>
      </c>
      <c r="BP1288" s="101">
        <v>9</v>
      </c>
      <c r="BQ1288" s="101">
        <v>8.6</v>
      </c>
      <c r="BR1288" s="101">
        <v>9.8000000000000007</v>
      </c>
      <c r="BS1288" s="101">
        <v>6.6</v>
      </c>
      <c r="BT1288" s="101">
        <v>1.8</v>
      </c>
      <c r="BU1288" s="101">
        <v>0.2</v>
      </c>
      <c r="BV1288" s="101">
        <v>0.2</v>
      </c>
      <c r="BW1288" s="101">
        <v>0</v>
      </c>
      <c r="BX1288" s="101">
        <v>0</v>
      </c>
      <c r="BY1288" s="101">
        <v>0</v>
      </c>
      <c r="BZ1288" s="101">
        <v>0</v>
      </c>
      <c r="CA1288" s="101">
        <v>0</v>
      </c>
      <c r="CB1288" s="101">
        <v>0</v>
      </c>
      <c r="CC1288" s="101">
        <v>0</v>
      </c>
      <c r="CD1288" s="101">
        <v>0</v>
      </c>
      <c r="CE1288" s="101">
        <v>0</v>
      </c>
      <c r="CF1288" s="101">
        <v>0</v>
      </c>
      <c r="CG1288" s="239">
        <v>0</v>
      </c>
      <c r="CH1288" s="239">
        <v>8.8000000000000007</v>
      </c>
      <c r="CI1288" s="28">
        <v>0.19298245614035089</v>
      </c>
      <c r="CJ1288" s="239">
        <v>2.2000000000000002</v>
      </c>
      <c r="CK1288" s="28">
        <v>4.8245614035087724E-2</v>
      </c>
      <c r="CL1288" s="239">
        <v>0.2</v>
      </c>
      <c r="CM1288" s="28">
        <v>4.3859649122807015E-3</v>
      </c>
      <c r="CN1288" s="24">
        <v>22.498464912280692</v>
      </c>
      <c r="CO1288" s="24">
        <v>30.966000000000001</v>
      </c>
      <c r="CP1288" s="24">
        <v>35.891999999999975</v>
      </c>
      <c r="CQ1288" s="9"/>
    </row>
    <row r="1289" spans="1:95" x14ac:dyDescent="0.35">
      <c r="A1289" s="172"/>
      <c r="B1289" s="229">
        <v>0.41666700000000001</v>
      </c>
      <c r="C1289" s="78">
        <v>25.999999999999996</v>
      </c>
      <c r="D1289" s="193">
        <v>0.2</v>
      </c>
      <c r="E1289" s="101">
        <v>1.8</v>
      </c>
      <c r="F1289" s="101">
        <v>7.2</v>
      </c>
      <c r="G1289" s="101">
        <v>5</v>
      </c>
      <c r="H1289" s="101">
        <v>7.6</v>
      </c>
      <c r="I1289" s="101">
        <v>3.2</v>
      </c>
      <c r="J1289" s="101">
        <v>1</v>
      </c>
      <c r="K1289" s="101">
        <v>0</v>
      </c>
      <c r="L1289" s="101">
        <v>0</v>
      </c>
      <c r="M1289" s="101">
        <v>0</v>
      </c>
      <c r="N1289" s="101">
        <v>0</v>
      </c>
      <c r="O1289" s="101">
        <v>0</v>
      </c>
      <c r="P1289" s="101">
        <v>0</v>
      </c>
      <c r="Q1289" s="101">
        <v>0</v>
      </c>
      <c r="R1289" s="101">
        <v>0</v>
      </c>
      <c r="S1289" s="101">
        <v>0</v>
      </c>
      <c r="T1289" s="101">
        <v>0</v>
      </c>
      <c r="U1289" s="101">
        <v>0</v>
      </c>
      <c r="V1289" s="101">
        <v>0</v>
      </c>
      <c r="W1289" s="239">
        <v>0</v>
      </c>
      <c r="X1289" s="239">
        <v>4.2</v>
      </c>
      <c r="Y1289" s="28">
        <v>0.16153846153846158</v>
      </c>
      <c r="Z1289" s="239">
        <v>1</v>
      </c>
      <c r="AA1289" s="28">
        <v>3.8461538461538464E-2</v>
      </c>
      <c r="AB1289" s="239">
        <v>0</v>
      </c>
      <c r="AC1289" s="28">
        <v>0</v>
      </c>
      <c r="AD1289" s="24">
        <v>23.588538461538441</v>
      </c>
      <c r="AE1289" s="24">
        <v>30.3935</v>
      </c>
      <c r="AF1289" s="24">
        <v>33.886499999999984</v>
      </c>
      <c r="AG1289" s="9"/>
      <c r="AH1289" s="78">
        <v>25</v>
      </c>
      <c r="AI1289" s="193">
        <v>2.4</v>
      </c>
      <c r="AJ1289" s="101">
        <v>5.8</v>
      </c>
      <c r="AK1289" s="101">
        <v>2.8</v>
      </c>
      <c r="AL1289" s="101">
        <v>4.4000000000000004</v>
      </c>
      <c r="AM1289" s="101">
        <v>5.6</v>
      </c>
      <c r="AN1289" s="101">
        <v>3.2</v>
      </c>
      <c r="AO1289" s="101">
        <v>0.8</v>
      </c>
      <c r="AP1289" s="101">
        <v>0</v>
      </c>
      <c r="AQ1289" s="101">
        <v>0</v>
      </c>
      <c r="AR1289" s="101">
        <v>0</v>
      </c>
      <c r="AS1289" s="101">
        <v>0</v>
      </c>
      <c r="AT1289" s="101">
        <v>0</v>
      </c>
      <c r="AU1289" s="101">
        <v>0</v>
      </c>
      <c r="AV1289" s="101">
        <v>0</v>
      </c>
      <c r="AW1289" s="101">
        <v>0</v>
      </c>
      <c r="AX1289" s="101">
        <v>0</v>
      </c>
      <c r="AY1289" s="101">
        <v>0</v>
      </c>
      <c r="AZ1289" s="101">
        <v>0</v>
      </c>
      <c r="BA1289" s="101">
        <v>0</v>
      </c>
      <c r="BB1289" s="239">
        <v>0</v>
      </c>
      <c r="BC1289" s="239">
        <v>4</v>
      </c>
      <c r="BD1289" s="28">
        <v>0.16</v>
      </c>
      <c r="BE1289" s="239">
        <v>0.6</v>
      </c>
      <c r="BF1289" s="28">
        <v>2.4E-2</v>
      </c>
      <c r="BG1289" s="239">
        <v>0</v>
      </c>
      <c r="BH1289" s="28">
        <v>0</v>
      </c>
      <c r="BI1289" s="24">
        <v>20.946480000000008</v>
      </c>
      <c r="BJ1289" s="24">
        <v>30.311</v>
      </c>
      <c r="BK1289" s="24">
        <v>34.031999999999982</v>
      </c>
      <c r="BL1289" s="9"/>
      <c r="BM1289" s="78">
        <v>50.999999999999993</v>
      </c>
      <c r="BN1289" s="193">
        <v>2.6</v>
      </c>
      <c r="BO1289" s="101">
        <v>7.6</v>
      </c>
      <c r="BP1289" s="101">
        <v>10</v>
      </c>
      <c r="BQ1289" s="101">
        <v>9.4</v>
      </c>
      <c r="BR1289" s="101">
        <v>13.2</v>
      </c>
      <c r="BS1289" s="101">
        <v>6.4</v>
      </c>
      <c r="BT1289" s="101">
        <v>1.8</v>
      </c>
      <c r="BU1289" s="101">
        <v>0</v>
      </c>
      <c r="BV1289" s="101">
        <v>0</v>
      </c>
      <c r="BW1289" s="101">
        <v>0</v>
      </c>
      <c r="BX1289" s="101">
        <v>0</v>
      </c>
      <c r="BY1289" s="101">
        <v>0</v>
      </c>
      <c r="BZ1289" s="101">
        <v>0</v>
      </c>
      <c r="CA1289" s="101">
        <v>0</v>
      </c>
      <c r="CB1289" s="101">
        <v>0</v>
      </c>
      <c r="CC1289" s="101">
        <v>0</v>
      </c>
      <c r="CD1289" s="101">
        <v>0</v>
      </c>
      <c r="CE1289" s="101">
        <v>0</v>
      </c>
      <c r="CF1289" s="101">
        <v>0</v>
      </c>
      <c r="CG1289" s="239">
        <v>0</v>
      </c>
      <c r="CH1289" s="239">
        <v>8.1999999999999993</v>
      </c>
      <c r="CI1289" s="28">
        <v>0.16078431372549021</v>
      </c>
      <c r="CJ1289" s="239">
        <v>1.6</v>
      </c>
      <c r="CK1289" s="28">
        <v>3.137254901960785E-2</v>
      </c>
      <c r="CL1289" s="239">
        <v>0</v>
      </c>
      <c r="CM1289" s="28">
        <v>0</v>
      </c>
      <c r="CN1289" s="24">
        <v>22.293411764705866</v>
      </c>
      <c r="CO1289" s="24">
        <v>30.315999999999999</v>
      </c>
      <c r="CP1289" s="24">
        <v>33.49799999999999</v>
      </c>
      <c r="CQ1289" s="9"/>
    </row>
    <row r="1290" spans="1:95" x14ac:dyDescent="0.35">
      <c r="A1290" s="172"/>
      <c r="B1290" s="229">
        <v>0.45833299999999999</v>
      </c>
      <c r="C1290" s="78">
        <v>24.800000000000004</v>
      </c>
      <c r="D1290" s="193">
        <v>0.4</v>
      </c>
      <c r="E1290" s="101">
        <v>2.4</v>
      </c>
      <c r="F1290" s="101">
        <v>6</v>
      </c>
      <c r="G1290" s="101">
        <v>4.4000000000000004</v>
      </c>
      <c r="H1290" s="101">
        <v>5</v>
      </c>
      <c r="I1290" s="101">
        <v>4.5999999999999996</v>
      </c>
      <c r="J1290" s="101">
        <v>1.8</v>
      </c>
      <c r="K1290" s="101">
        <v>0.2</v>
      </c>
      <c r="L1290" s="101">
        <v>0</v>
      </c>
      <c r="M1290" s="101">
        <v>0</v>
      </c>
      <c r="N1290" s="101">
        <v>0</v>
      </c>
      <c r="O1290" s="101">
        <v>0</v>
      </c>
      <c r="P1290" s="101">
        <v>0</v>
      </c>
      <c r="Q1290" s="101">
        <v>0</v>
      </c>
      <c r="R1290" s="101">
        <v>0</v>
      </c>
      <c r="S1290" s="101">
        <v>0</v>
      </c>
      <c r="T1290" s="101">
        <v>0</v>
      </c>
      <c r="U1290" s="101">
        <v>0</v>
      </c>
      <c r="V1290" s="101">
        <v>0</v>
      </c>
      <c r="W1290" s="239">
        <v>0</v>
      </c>
      <c r="X1290" s="239">
        <v>6.6</v>
      </c>
      <c r="Y1290" s="28">
        <v>0.26612903225806445</v>
      </c>
      <c r="Z1290" s="239">
        <v>2</v>
      </c>
      <c r="AA1290" s="28">
        <v>8.0645161290322565E-2</v>
      </c>
      <c r="AB1290" s="239">
        <v>0</v>
      </c>
      <c r="AC1290" s="28">
        <v>0</v>
      </c>
      <c r="AD1290" s="24">
        <v>24.045887096774184</v>
      </c>
      <c r="AE1290" s="24">
        <v>31.5625</v>
      </c>
      <c r="AF1290" s="24">
        <v>36.612499999999997</v>
      </c>
      <c r="AG1290" s="9"/>
      <c r="AH1290" s="78">
        <v>25.8</v>
      </c>
      <c r="AI1290" s="193">
        <v>1.8</v>
      </c>
      <c r="AJ1290" s="101">
        <v>4.5999999999999996</v>
      </c>
      <c r="AK1290" s="101">
        <v>2.6</v>
      </c>
      <c r="AL1290" s="101">
        <v>3.8</v>
      </c>
      <c r="AM1290" s="101">
        <v>9</v>
      </c>
      <c r="AN1290" s="101">
        <v>3.2</v>
      </c>
      <c r="AO1290" s="101">
        <v>0.6</v>
      </c>
      <c r="AP1290" s="101">
        <v>0.2</v>
      </c>
      <c r="AQ1290" s="101">
        <v>0</v>
      </c>
      <c r="AR1290" s="101">
        <v>0</v>
      </c>
      <c r="AS1290" s="101">
        <v>0</v>
      </c>
      <c r="AT1290" s="101">
        <v>0</v>
      </c>
      <c r="AU1290" s="101">
        <v>0</v>
      </c>
      <c r="AV1290" s="101">
        <v>0</v>
      </c>
      <c r="AW1290" s="101">
        <v>0</v>
      </c>
      <c r="AX1290" s="101">
        <v>0</v>
      </c>
      <c r="AY1290" s="101">
        <v>0</v>
      </c>
      <c r="AZ1290" s="101">
        <v>0</v>
      </c>
      <c r="BA1290" s="101">
        <v>0</v>
      </c>
      <c r="BB1290" s="239">
        <v>0</v>
      </c>
      <c r="BC1290" s="239">
        <v>4</v>
      </c>
      <c r="BD1290" s="28">
        <v>0.15503875968992248</v>
      </c>
      <c r="BE1290" s="239">
        <v>0.8</v>
      </c>
      <c r="BF1290" s="28">
        <v>3.1007751937984496E-2</v>
      </c>
      <c r="BG1290" s="239">
        <v>0</v>
      </c>
      <c r="BH1290" s="28">
        <v>0</v>
      </c>
      <c r="BI1290" s="24">
        <v>22.719999999999988</v>
      </c>
      <c r="BJ1290" s="24">
        <v>30.375</v>
      </c>
      <c r="BK1290" s="24">
        <v>34.244999999999997</v>
      </c>
      <c r="BL1290" s="9"/>
      <c r="BM1290" s="78">
        <v>50.599999999999994</v>
      </c>
      <c r="BN1290" s="193">
        <v>2.2000000000000002</v>
      </c>
      <c r="BO1290" s="101">
        <v>7</v>
      </c>
      <c r="BP1290" s="101">
        <v>8.6</v>
      </c>
      <c r="BQ1290" s="101">
        <v>8.1999999999999993</v>
      </c>
      <c r="BR1290" s="101">
        <v>14</v>
      </c>
      <c r="BS1290" s="101">
        <v>7.8</v>
      </c>
      <c r="BT1290" s="101">
        <v>2.4</v>
      </c>
      <c r="BU1290" s="101">
        <v>0.4</v>
      </c>
      <c r="BV1290" s="101">
        <v>0</v>
      </c>
      <c r="BW1290" s="101">
        <v>0</v>
      </c>
      <c r="BX1290" s="101">
        <v>0</v>
      </c>
      <c r="BY1290" s="101">
        <v>0</v>
      </c>
      <c r="BZ1290" s="101">
        <v>0</v>
      </c>
      <c r="CA1290" s="101">
        <v>0</v>
      </c>
      <c r="CB1290" s="101">
        <v>0</v>
      </c>
      <c r="CC1290" s="101">
        <v>0</v>
      </c>
      <c r="CD1290" s="101">
        <v>0</v>
      </c>
      <c r="CE1290" s="101">
        <v>0</v>
      </c>
      <c r="CF1290" s="101">
        <v>0</v>
      </c>
      <c r="CG1290" s="239">
        <v>0</v>
      </c>
      <c r="CH1290" s="239">
        <v>10.6</v>
      </c>
      <c r="CI1290" s="28">
        <v>0.20948616600790515</v>
      </c>
      <c r="CJ1290" s="239">
        <v>2.8</v>
      </c>
      <c r="CK1290" s="28">
        <v>5.533596837944664E-2</v>
      </c>
      <c r="CL1290" s="239">
        <v>0</v>
      </c>
      <c r="CM1290" s="28">
        <v>0</v>
      </c>
      <c r="CN1290" s="24">
        <v>23.369841897233218</v>
      </c>
      <c r="CO1290" s="24">
        <v>31.141999999999999</v>
      </c>
      <c r="CP1290" s="24">
        <v>35.551000000000002</v>
      </c>
      <c r="CQ1290" s="9"/>
    </row>
    <row r="1291" spans="1:95" x14ac:dyDescent="0.35">
      <c r="A1291" s="172"/>
      <c r="B1291" s="229">
        <v>0.5</v>
      </c>
      <c r="C1291" s="78">
        <v>30.599999999999998</v>
      </c>
      <c r="D1291" s="193">
        <v>0</v>
      </c>
      <c r="E1291" s="101">
        <v>4.4000000000000004</v>
      </c>
      <c r="F1291" s="101">
        <v>9</v>
      </c>
      <c r="G1291" s="101">
        <v>5.8</v>
      </c>
      <c r="H1291" s="101">
        <v>4.8</v>
      </c>
      <c r="I1291" s="101">
        <v>5.2</v>
      </c>
      <c r="J1291" s="101">
        <v>1.2</v>
      </c>
      <c r="K1291" s="101">
        <v>0.2</v>
      </c>
      <c r="L1291" s="101">
        <v>0</v>
      </c>
      <c r="M1291" s="101">
        <v>0</v>
      </c>
      <c r="N1291" s="101">
        <v>0</v>
      </c>
      <c r="O1291" s="101">
        <v>0</v>
      </c>
      <c r="P1291" s="101">
        <v>0</v>
      </c>
      <c r="Q1291" s="101">
        <v>0</v>
      </c>
      <c r="R1291" s="101">
        <v>0</v>
      </c>
      <c r="S1291" s="101">
        <v>0</v>
      </c>
      <c r="T1291" s="101">
        <v>0</v>
      </c>
      <c r="U1291" s="101">
        <v>0</v>
      </c>
      <c r="V1291" s="101">
        <v>0</v>
      </c>
      <c r="W1291" s="239">
        <v>0</v>
      </c>
      <c r="X1291" s="239">
        <v>6.6</v>
      </c>
      <c r="Y1291" s="28">
        <v>0.21568627450980393</v>
      </c>
      <c r="Z1291" s="239">
        <v>1.4</v>
      </c>
      <c r="AA1291" s="28">
        <v>4.5751633986928102E-2</v>
      </c>
      <c r="AB1291" s="239">
        <v>0</v>
      </c>
      <c r="AC1291" s="28">
        <v>0</v>
      </c>
      <c r="AD1291" s="24">
        <v>23.085686274509793</v>
      </c>
      <c r="AE1291" s="24">
        <v>31.080000000000002</v>
      </c>
      <c r="AF1291" s="24">
        <v>35.150999999999989</v>
      </c>
      <c r="AG1291" s="9"/>
      <c r="AH1291" s="78">
        <v>31.8</v>
      </c>
      <c r="AI1291" s="193">
        <v>2.2000000000000002</v>
      </c>
      <c r="AJ1291" s="101">
        <v>10.6</v>
      </c>
      <c r="AK1291" s="101">
        <v>2</v>
      </c>
      <c r="AL1291" s="101">
        <v>5</v>
      </c>
      <c r="AM1291" s="101">
        <v>6.8</v>
      </c>
      <c r="AN1291" s="101">
        <v>4.2</v>
      </c>
      <c r="AO1291" s="101">
        <v>0.8</v>
      </c>
      <c r="AP1291" s="101">
        <v>0.2</v>
      </c>
      <c r="AQ1291" s="101">
        <v>0</v>
      </c>
      <c r="AR1291" s="101">
        <v>0</v>
      </c>
      <c r="AS1291" s="101">
        <v>0</v>
      </c>
      <c r="AT1291" s="101">
        <v>0</v>
      </c>
      <c r="AU1291" s="101">
        <v>0</v>
      </c>
      <c r="AV1291" s="101">
        <v>0</v>
      </c>
      <c r="AW1291" s="101">
        <v>0</v>
      </c>
      <c r="AX1291" s="101">
        <v>0</v>
      </c>
      <c r="AY1291" s="101">
        <v>0</v>
      </c>
      <c r="AZ1291" s="101">
        <v>0</v>
      </c>
      <c r="BA1291" s="101">
        <v>0</v>
      </c>
      <c r="BB1291" s="239">
        <v>0</v>
      </c>
      <c r="BC1291" s="239">
        <v>5.2</v>
      </c>
      <c r="BD1291" s="28">
        <v>0.16352201257861634</v>
      </c>
      <c r="BE1291" s="239">
        <v>1</v>
      </c>
      <c r="BF1291" s="28">
        <v>3.1446540880503145E-2</v>
      </c>
      <c r="BG1291" s="239">
        <v>0</v>
      </c>
      <c r="BH1291" s="28">
        <v>0</v>
      </c>
      <c r="BI1291" s="24">
        <v>20.750440251572332</v>
      </c>
      <c r="BJ1291" s="24">
        <v>30.2</v>
      </c>
      <c r="BK1291" s="24">
        <v>34.08</v>
      </c>
      <c r="BL1291" s="9"/>
      <c r="BM1291" s="78">
        <v>62.4</v>
      </c>
      <c r="BN1291" s="193">
        <v>2.2000000000000002</v>
      </c>
      <c r="BO1291" s="101">
        <v>15</v>
      </c>
      <c r="BP1291" s="101">
        <v>11</v>
      </c>
      <c r="BQ1291" s="101">
        <v>10.8</v>
      </c>
      <c r="BR1291" s="101">
        <v>11.6</v>
      </c>
      <c r="BS1291" s="101">
        <v>9.4</v>
      </c>
      <c r="BT1291" s="101">
        <v>2</v>
      </c>
      <c r="BU1291" s="101">
        <v>0.4</v>
      </c>
      <c r="BV1291" s="101">
        <v>0</v>
      </c>
      <c r="BW1291" s="101">
        <v>0</v>
      </c>
      <c r="BX1291" s="101">
        <v>0</v>
      </c>
      <c r="BY1291" s="101">
        <v>0</v>
      </c>
      <c r="BZ1291" s="101">
        <v>0</v>
      </c>
      <c r="CA1291" s="101">
        <v>0</v>
      </c>
      <c r="CB1291" s="101">
        <v>0</v>
      </c>
      <c r="CC1291" s="101">
        <v>0</v>
      </c>
      <c r="CD1291" s="101">
        <v>0</v>
      </c>
      <c r="CE1291" s="101">
        <v>0</v>
      </c>
      <c r="CF1291" s="101">
        <v>0</v>
      </c>
      <c r="CG1291" s="239">
        <v>0</v>
      </c>
      <c r="CH1291" s="239">
        <v>11.8</v>
      </c>
      <c r="CI1291" s="28">
        <v>0.18910256410256412</v>
      </c>
      <c r="CJ1291" s="239">
        <v>2.4</v>
      </c>
      <c r="CK1291" s="28">
        <v>3.8461538461538464E-2</v>
      </c>
      <c r="CL1291" s="239">
        <v>0</v>
      </c>
      <c r="CM1291" s="28">
        <v>0</v>
      </c>
      <c r="CN1291" s="24">
        <v>21.895608974358979</v>
      </c>
      <c r="CO1291" s="24">
        <v>30.714500000000001</v>
      </c>
      <c r="CP1291" s="24">
        <v>34.411000000000001</v>
      </c>
      <c r="CQ1291" s="9"/>
    </row>
    <row r="1292" spans="1:95" x14ac:dyDescent="0.35">
      <c r="A1292" s="172"/>
      <c r="B1292" s="229">
        <v>0.54166700000000001</v>
      </c>
      <c r="C1292" s="78">
        <v>26.200000000000003</v>
      </c>
      <c r="D1292" s="193">
        <v>0.2</v>
      </c>
      <c r="E1292" s="101">
        <v>1.2</v>
      </c>
      <c r="F1292" s="101">
        <v>8.6</v>
      </c>
      <c r="G1292" s="101">
        <v>4.2</v>
      </c>
      <c r="H1292" s="101">
        <v>5.4</v>
      </c>
      <c r="I1292" s="101">
        <v>4.8</v>
      </c>
      <c r="J1292" s="101">
        <v>1.6</v>
      </c>
      <c r="K1292" s="101">
        <v>0</v>
      </c>
      <c r="L1292" s="101">
        <v>0</v>
      </c>
      <c r="M1292" s="101">
        <v>0.2</v>
      </c>
      <c r="N1292" s="101">
        <v>0</v>
      </c>
      <c r="O1292" s="101">
        <v>0</v>
      </c>
      <c r="P1292" s="101">
        <v>0</v>
      </c>
      <c r="Q1292" s="101">
        <v>0</v>
      </c>
      <c r="R1292" s="101">
        <v>0</v>
      </c>
      <c r="S1292" s="101">
        <v>0</v>
      </c>
      <c r="T1292" s="101">
        <v>0</v>
      </c>
      <c r="U1292" s="101">
        <v>0</v>
      </c>
      <c r="V1292" s="101">
        <v>0</v>
      </c>
      <c r="W1292" s="239">
        <v>0</v>
      </c>
      <c r="X1292" s="239">
        <v>6.6</v>
      </c>
      <c r="Y1292" s="28">
        <v>0.25190839694656486</v>
      </c>
      <c r="Z1292" s="239">
        <v>1.8</v>
      </c>
      <c r="AA1292" s="28">
        <v>6.8702290076335867E-2</v>
      </c>
      <c r="AB1292" s="239">
        <v>0.2</v>
      </c>
      <c r="AC1292" s="28">
        <v>7.6335877862595417E-3</v>
      </c>
      <c r="AD1292" s="24">
        <v>24.326183206106876</v>
      </c>
      <c r="AE1292" s="24">
        <v>32.722000000000001</v>
      </c>
      <c r="AF1292" s="24">
        <v>36.83</v>
      </c>
      <c r="AG1292" s="9"/>
      <c r="AH1292" s="78">
        <v>21.599999999999998</v>
      </c>
      <c r="AI1292" s="193">
        <v>2.2000000000000002</v>
      </c>
      <c r="AJ1292" s="101">
        <v>6.6</v>
      </c>
      <c r="AK1292" s="101">
        <v>0.8</v>
      </c>
      <c r="AL1292" s="101">
        <v>3.4</v>
      </c>
      <c r="AM1292" s="101">
        <v>4.8</v>
      </c>
      <c r="AN1292" s="101">
        <v>3.4</v>
      </c>
      <c r="AO1292" s="101">
        <v>0.2</v>
      </c>
      <c r="AP1292" s="101">
        <v>0.2</v>
      </c>
      <c r="AQ1292" s="101">
        <v>0</v>
      </c>
      <c r="AR1292" s="101">
        <v>0</v>
      </c>
      <c r="AS1292" s="101">
        <v>0</v>
      </c>
      <c r="AT1292" s="101">
        <v>0</v>
      </c>
      <c r="AU1292" s="101">
        <v>0</v>
      </c>
      <c r="AV1292" s="101">
        <v>0</v>
      </c>
      <c r="AW1292" s="101">
        <v>0</v>
      </c>
      <c r="AX1292" s="101">
        <v>0</v>
      </c>
      <c r="AY1292" s="101">
        <v>0</v>
      </c>
      <c r="AZ1292" s="101">
        <v>0</v>
      </c>
      <c r="BA1292" s="101">
        <v>0</v>
      </c>
      <c r="BB1292" s="239">
        <v>0</v>
      </c>
      <c r="BC1292" s="239">
        <v>3.8</v>
      </c>
      <c r="BD1292" s="28">
        <v>0.17592592592592593</v>
      </c>
      <c r="BE1292" s="239">
        <v>0.4</v>
      </c>
      <c r="BF1292" s="28">
        <v>1.8518518518518521E-2</v>
      </c>
      <c r="BG1292" s="239">
        <v>0</v>
      </c>
      <c r="BH1292" s="28">
        <v>0</v>
      </c>
      <c r="BI1292" s="24">
        <v>20.590185185185188</v>
      </c>
      <c r="BJ1292" s="24">
        <v>30.840499999999999</v>
      </c>
      <c r="BK1292" s="24">
        <v>32.753</v>
      </c>
      <c r="BL1292" s="9"/>
      <c r="BM1292" s="78">
        <v>47.800000000000011</v>
      </c>
      <c r="BN1292" s="193">
        <v>2.4</v>
      </c>
      <c r="BO1292" s="101">
        <v>7.8</v>
      </c>
      <c r="BP1292" s="101">
        <v>9.4</v>
      </c>
      <c r="BQ1292" s="101">
        <v>7.6</v>
      </c>
      <c r="BR1292" s="101">
        <v>10.199999999999999</v>
      </c>
      <c r="BS1292" s="101">
        <v>8.1999999999999993</v>
      </c>
      <c r="BT1292" s="101">
        <v>1.8</v>
      </c>
      <c r="BU1292" s="101">
        <v>0.2</v>
      </c>
      <c r="BV1292" s="101">
        <v>0</v>
      </c>
      <c r="BW1292" s="101">
        <v>0.2</v>
      </c>
      <c r="BX1292" s="101">
        <v>0</v>
      </c>
      <c r="BY1292" s="101">
        <v>0</v>
      </c>
      <c r="BZ1292" s="101">
        <v>0</v>
      </c>
      <c r="CA1292" s="101">
        <v>0</v>
      </c>
      <c r="CB1292" s="101">
        <v>0</v>
      </c>
      <c r="CC1292" s="101">
        <v>0</v>
      </c>
      <c r="CD1292" s="101">
        <v>0</v>
      </c>
      <c r="CE1292" s="101">
        <v>0</v>
      </c>
      <c r="CF1292" s="101">
        <v>0</v>
      </c>
      <c r="CG1292" s="239">
        <v>0</v>
      </c>
      <c r="CH1292" s="239">
        <v>10.4</v>
      </c>
      <c r="CI1292" s="28">
        <v>0.21757322175732213</v>
      </c>
      <c r="CJ1292" s="239">
        <v>2.2000000000000002</v>
      </c>
      <c r="CK1292" s="28">
        <v>4.6025104602510455E-2</v>
      </c>
      <c r="CL1292" s="239">
        <v>0.2</v>
      </c>
      <c r="CM1292" s="28">
        <v>4.1841004184100415E-3</v>
      </c>
      <c r="CN1292" s="24">
        <v>22.637949790794984</v>
      </c>
      <c r="CO1292" s="24">
        <v>31.71</v>
      </c>
      <c r="CP1292" s="24">
        <v>34.78</v>
      </c>
      <c r="CQ1292" s="9"/>
    </row>
    <row r="1293" spans="1:95" x14ac:dyDescent="0.35">
      <c r="A1293" s="172"/>
      <c r="B1293" s="229">
        <v>0.58333299999999999</v>
      </c>
      <c r="C1293" s="78">
        <v>25.799999999999997</v>
      </c>
      <c r="D1293" s="193">
        <v>0.4</v>
      </c>
      <c r="E1293" s="101">
        <v>2.2000000000000002</v>
      </c>
      <c r="F1293" s="101">
        <v>8.1999999999999993</v>
      </c>
      <c r="G1293" s="101">
        <v>5.4</v>
      </c>
      <c r="H1293" s="101">
        <v>4</v>
      </c>
      <c r="I1293" s="101">
        <v>4.2</v>
      </c>
      <c r="J1293" s="101">
        <v>1</v>
      </c>
      <c r="K1293" s="101">
        <v>0.4</v>
      </c>
      <c r="L1293" s="101">
        <v>0</v>
      </c>
      <c r="M1293" s="101">
        <v>0</v>
      </c>
      <c r="N1293" s="101">
        <v>0</v>
      </c>
      <c r="O1293" s="101">
        <v>0</v>
      </c>
      <c r="P1293" s="101">
        <v>0</v>
      </c>
      <c r="Q1293" s="101">
        <v>0</v>
      </c>
      <c r="R1293" s="101">
        <v>0</v>
      </c>
      <c r="S1293" s="101">
        <v>0</v>
      </c>
      <c r="T1293" s="101">
        <v>0</v>
      </c>
      <c r="U1293" s="101">
        <v>0</v>
      </c>
      <c r="V1293" s="101">
        <v>0</v>
      </c>
      <c r="W1293" s="239">
        <v>0</v>
      </c>
      <c r="X1293" s="239">
        <v>5.6</v>
      </c>
      <c r="Y1293" s="28">
        <v>0.21705426356589147</v>
      </c>
      <c r="Z1293" s="239">
        <v>1.4</v>
      </c>
      <c r="AA1293" s="28">
        <v>5.4263565891472867E-2</v>
      </c>
      <c r="AB1293" s="239">
        <v>0</v>
      </c>
      <c r="AC1293" s="28">
        <v>0</v>
      </c>
      <c r="AD1293" s="24">
        <v>23.099922480620158</v>
      </c>
      <c r="AE1293" s="24">
        <v>31.655000000000001</v>
      </c>
      <c r="AF1293" s="24">
        <v>36.459999999999994</v>
      </c>
      <c r="AG1293" s="9"/>
      <c r="AH1293" s="78">
        <v>23</v>
      </c>
      <c r="AI1293" s="193">
        <v>2.2000000000000002</v>
      </c>
      <c r="AJ1293" s="101">
        <v>7.8</v>
      </c>
      <c r="AK1293" s="101">
        <v>2.6</v>
      </c>
      <c r="AL1293" s="101">
        <v>3.2</v>
      </c>
      <c r="AM1293" s="101">
        <v>3.6</v>
      </c>
      <c r="AN1293" s="101">
        <v>2.2000000000000002</v>
      </c>
      <c r="AO1293" s="101">
        <v>1.4</v>
      </c>
      <c r="AP1293" s="101">
        <v>0</v>
      </c>
      <c r="AQ1293" s="101">
        <v>0</v>
      </c>
      <c r="AR1293" s="101">
        <v>0</v>
      </c>
      <c r="AS1293" s="101">
        <v>0</v>
      </c>
      <c r="AT1293" s="101">
        <v>0</v>
      </c>
      <c r="AU1293" s="101">
        <v>0</v>
      </c>
      <c r="AV1293" s="101">
        <v>0</v>
      </c>
      <c r="AW1293" s="101">
        <v>0</v>
      </c>
      <c r="AX1293" s="101">
        <v>0</v>
      </c>
      <c r="AY1293" s="101">
        <v>0</v>
      </c>
      <c r="AZ1293" s="101">
        <v>0</v>
      </c>
      <c r="BA1293" s="101">
        <v>0</v>
      </c>
      <c r="BB1293" s="239">
        <v>0</v>
      </c>
      <c r="BC1293" s="239">
        <v>3.6</v>
      </c>
      <c r="BD1293" s="28">
        <v>0.15652173913043479</v>
      </c>
      <c r="BE1293" s="239">
        <v>1.4</v>
      </c>
      <c r="BF1293" s="28">
        <v>6.08695652173913E-2</v>
      </c>
      <c r="BG1293" s="239">
        <v>0</v>
      </c>
      <c r="BH1293" s="28">
        <v>0</v>
      </c>
      <c r="BI1293" s="24">
        <v>19.683826086956518</v>
      </c>
      <c r="BJ1293" s="24">
        <v>30.378</v>
      </c>
      <c r="BK1293" s="24">
        <v>36.1</v>
      </c>
      <c r="BL1293" s="9"/>
      <c r="BM1293" s="78">
        <v>48.8</v>
      </c>
      <c r="BN1293" s="193">
        <v>2.6</v>
      </c>
      <c r="BO1293" s="101">
        <v>10</v>
      </c>
      <c r="BP1293" s="101">
        <v>10.8</v>
      </c>
      <c r="BQ1293" s="101">
        <v>8.6</v>
      </c>
      <c r="BR1293" s="101">
        <v>7.6</v>
      </c>
      <c r="BS1293" s="101">
        <v>6.4</v>
      </c>
      <c r="BT1293" s="101">
        <v>2.4</v>
      </c>
      <c r="BU1293" s="101">
        <v>0.4</v>
      </c>
      <c r="BV1293" s="101">
        <v>0</v>
      </c>
      <c r="BW1293" s="101">
        <v>0</v>
      </c>
      <c r="BX1293" s="101">
        <v>0</v>
      </c>
      <c r="BY1293" s="101">
        <v>0</v>
      </c>
      <c r="BZ1293" s="101">
        <v>0</v>
      </c>
      <c r="CA1293" s="101">
        <v>0</v>
      </c>
      <c r="CB1293" s="101">
        <v>0</v>
      </c>
      <c r="CC1293" s="101">
        <v>0</v>
      </c>
      <c r="CD1293" s="101">
        <v>0</v>
      </c>
      <c r="CE1293" s="101">
        <v>0</v>
      </c>
      <c r="CF1293" s="101">
        <v>0</v>
      </c>
      <c r="CG1293" s="239">
        <v>0</v>
      </c>
      <c r="CH1293" s="239">
        <v>9.1999999999999993</v>
      </c>
      <c r="CI1293" s="28">
        <v>0.18852459016393441</v>
      </c>
      <c r="CJ1293" s="239">
        <v>2.8</v>
      </c>
      <c r="CK1293" s="28">
        <v>5.737704918032787E-2</v>
      </c>
      <c r="CL1293" s="239">
        <v>0</v>
      </c>
      <c r="CM1293" s="28">
        <v>0</v>
      </c>
      <c r="CN1293" s="24">
        <v>21.489877049180343</v>
      </c>
      <c r="CO1293" s="24">
        <v>31.1525</v>
      </c>
      <c r="CP1293" s="24">
        <v>36.08</v>
      </c>
      <c r="CQ1293" s="9"/>
    </row>
    <row r="1294" spans="1:95" x14ac:dyDescent="0.35">
      <c r="A1294" s="172"/>
      <c r="B1294" s="229">
        <v>0.625</v>
      </c>
      <c r="C1294" s="78">
        <v>32.799999999999997</v>
      </c>
      <c r="D1294" s="193">
        <v>0.4</v>
      </c>
      <c r="E1294" s="101">
        <v>2.2000000000000002</v>
      </c>
      <c r="F1294" s="101">
        <v>8.8000000000000007</v>
      </c>
      <c r="G1294" s="101">
        <v>4.5999999999999996</v>
      </c>
      <c r="H1294" s="101">
        <v>9</v>
      </c>
      <c r="I1294" s="101">
        <v>5.4</v>
      </c>
      <c r="J1294" s="101">
        <v>1.8</v>
      </c>
      <c r="K1294" s="101">
        <v>0.6</v>
      </c>
      <c r="L1294" s="101">
        <v>0</v>
      </c>
      <c r="M1294" s="101">
        <v>0</v>
      </c>
      <c r="N1294" s="101">
        <v>0</v>
      </c>
      <c r="O1294" s="101">
        <v>0</v>
      </c>
      <c r="P1294" s="101">
        <v>0</v>
      </c>
      <c r="Q1294" s="101">
        <v>0</v>
      </c>
      <c r="R1294" s="101">
        <v>0</v>
      </c>
      <c r="S1294" s="101">
        <v>0</v>
      </c>
      <c r="T1294" s="101">
        <v>0</v>
      </c>
      <c r="U1294" s="101">
        <v>0</v>
      </c>
      <c r="V1294" s="101">
        <v>0</v>
      </c>
      <c r="W1294" s="239">
        <v>0</v>
      </c>
      <c r="X1294" s="239">
        <v>7.8</v>
      </c>
      <c r="Y1294" s="28">
        <v>0.2378048780487805</v>
      </c>
      <c r="Z1294" s="239">
        <v>2.4</v>
      </c>
      <c r="AA1294" s="28">
        <v>7.3170731707317083E-2</v>
      </c>
      <c r="AB1294" s="239">
        <v>0</v>
      </c>
      <c r="AC1294" s="28">
        <v>0</v>
      </c>
      <c r="AD1294" s="24">
        <v>24.506097560975608</v>
      </c>
      <c r="AE1294" s="24">
        <v>32.167500000000004</v>
      </c>
      <c r="AF1294" s="24">
        <v>36.14</v>
      </c>
      <c r="AG1294" s="9"/>
      <c r="AH1294" s="78">
        <v>33.400000000000006</v>
      </c>
      <c r="AI1294" s="193">
        <v>3.4</v>
      </c>
      <c r="AJ1294" s="101">
        <v>9</v>
      </c>
      <c r="AK1294" s="101">
        <v>3.8</v>
      </c>
      <c r="AL1294" s="101">
        <v>6.4</v>
      </c>
      <c r="AM1294" s="101">
        <v>7.6</v>
      </c>
      <c r="AN1294" s="101">
        <v>3.2</v>
      </c>
      <c r="AO1294" s="101">
        <v>0</v>
      </c>
      <c r="AP1294" s="101">
        <v>0</v>
      </c>
      <c r="AQ1294" s="101">
        <v>0</v>
      </c>
      <c r="AR1294" s="101">
        <v>0</v>
      </c>
      <c r="AS1294" s="101">
        <v>0</v>
      </c>
      <c r="AT1294" s="101">
        <v>0</v>
      </c>
      <c r="AU1294" s="101">
        <v>0</v>
      </c>
      <c r="AV1294" s="101">
        <v>0</v>
      </c>
      <c r="AW1294" s="101">
        <v>0</v>
      </c>
      <c r="AX1294" s="101">
        <v>0</v>
      </c>
      <c r="AY1294" s="101">
        <v>0</v>
      </c>
      <c r="AZ1294" s="101">
        <v>0</v>
      </c>
      <c r="BA1294" s="101">
        <v>0</v>
      </c>
      <c r="BB1294" s="239">
        <v>0</v>
      </c>
      <c r="BC1294" s="239">
        <v>3.2</v>
      </c>
      <c r="BD1294" s="28">
        <v>9.5808383233532926E-2</v>
      </c>
      <c r="BE1294" s="239">
        <v>0</v>
      </c>
      <c r="BF1294" s="28">
        <v>0</v>
      </c>
      <c r="BG1294" s="239">
        <v>0</v>
      </c>
      <c r="BH1294" s="28">
        <v>0</v>
      </c>
      <c r="BI1294" s="24">
        <v>19.784251497005997</v>
      </c>
      <c r="BJ1294" s="24">
        <v>28.713999999999999</v>
      </c>
      <c r="BK1294" s="24">
        <v>32.781999999999996</v>
      </c>
      <c r="BL1294" s="9"/>
      <c r="BM1294" s="78">
        <v>66.2</v>
      </c>
      <c r="BN1294" s="193">
        <v>3.8</v>
      </c>
      <c r="BO1294" s="101">
        <v>11.2</v>
      </c>
      <c r="BP1294" s="101">
        <v>12.6</v>
      </c>
      <c r="BQ1294" s="101">
        <v>11</v>
      </c>
      <c r="BR1294" s="101">
        <v>16.600000000000001</v>
      </c>
      <c r="BS1294" s="101">
        <v>8.6</v>
      </c>
      <c r="BT1294" s="101">
        <v>1.8</v>
      </c>
      <c r="BU1294" s="101">
        <v>0.6</v>
      </c>
      <c r="BV1294" s="101">
        <v>0</v>
      </c>
      <c r="BW1294" s="101">
        <v>0</v>
      </c>
      <c r="BX1294" s="101">
        <v>0</v>
      </c>
      <c r="BY1294" s="101">
        <v>0</v>
      </c>
      <c r="BZ1294" s="101">
        <v>0</v>
      </c>
      <c r="CA1294" s="101">
        <v>0</v>
      </c>
      <c r="CB1294" s="101">
        <v>0</v>
      </c>
      <c r="CC1294" s="101">
        <v>0</v>
      </c>
      <c r="CD1294" s="101">
        <v>0</v>
      </c>
      <c r="CE1294" s="101">
        <v>0</v>
      </c>
      <c r="CF1294" s="101">
        <v>0</v>
      </c>
      <c r="CG1294" s="239">
        <v>0</v>
      </c>
      <c r="CH1294" s="239">
        <v>11</v>
      </c>
      <c r="CI1294" s="28">
        <v>0.16616314199395771</v>
      </c>
      <c r="CJ1294" s="239">
        <v>2.4</v>
      </c>
      <c r="CK1294" s="28">
        <v>3.6253776435045314E-2</v>
      </c>
      <c r="CL1294" s="239">
        <v>0</v>
      </c>
      <c r="CM1294" s="28">
        <v>0</v>
      </c>
      <c r="CN1294" s="24">
        <v>22.123776435045325</v>
      </c>
      <c r="CO1294" s="24">
        <v>30.981999999999999</v>
      </c>
      <c r="CP1294" s="24">
        <v>34.270000000000003</v>
      </c>
      <c r="CQ1294" s="9"/>
    </row>
    <row r="1295" spans="1:95" x14ac:dyDescent="0.35">
      <c r="A1295" s="172"/>
      <c r="B1295" s="229">
        <v>0.66666700000000001</v>
      </c>
      <c r="C1295" s="78">
        <v>29.4</v>
      </c>
      <c r="D1295" s="193">
        <v>0</v>
      </c>
      <c r="E1295" s="101">
        <v>2.4</v>
      </c>
      <c r="F1295" s="101">
        <v>7</v>
      </c>
      <c r="G1295" s="101">
        <v>5</v>
      </c>
      <c r="H1295" s="101">
        <v>8.4</v>
      </c>
      <c r="I1295" s="101">
        <v>4.8</v>
      </c>
      <c r="J1295" s="101">
        <v>1.4</v>
      </c>
      <c r="K1295" s="101">
        <v>0.2</v>
      </c>
      <c r="L1295" s="101">
        <v>0.2</v>
      </c>
      <c r="M1295" s="101">
        <v>0</v>
      </c>
      <c r="N1295" s="101">
        <v>0</v>
      </c>
      <c r="O1295" s="101">
        <v>0</v>
      </c>
      <c r="P1295" s="101">
        <v>0</v>
      </c>
      <c r="Q1295" s="101">
        <v>0</v>
      </c>
      <c r="R1295" s="101">
        <v>0</v>
      </c>
      <c r="S1295" s="101">
        <v>0</v>
      </c>
      <c r="T1295" s="101">
        <v>0</v>
      </c>
      <c r="U1295" s="101">
        <v>0</v>
      </c>
      <c r="V1295" s="101">
        <v>0</v>
      </c>
      <c r="W1295" s="239">
        <v>0</v>
      </c>
      <c r="X1295" s="239">
        <v>6.6</v>
      </c>
      <c r="Y1295" s="28">
        <v>0.22448979591836735</v>
      </c>
      <c r="Z1295" s="239">
        <v>1.8</v>
      </c>
      <c r="AA1295" s="28">
        <v>6.1224489795918373E-2</v>
      </c>
      <c r="AB1295" s="239">
        <v>0.2</v>
      </c>
      <c r="AC1295" s="28">
        <v>6.8027210884353748E-3</v>
      </c>
      <c r="AD1295" s="24">
        <v>24.658639455782307</v>
      </c>
      <c r="AE1295" s="24">
        <v>32.353999999999999</v>
      </c>
      <c r="AF1295" s="24">
        <v>35.61</v>
      </c>
      <c r="AG1295" s="9"/>
      <c r="AH1295" s="78">
        <v>39.000000000000007</v>
      </c>
      <c r="AI1295" s="193">
        <v>1.8</v>
      </c>
      <c r="AJ1295" s="101">
        <v>16.8</v>
      </c>
      <c r="AK1295" s="101">
        <v>2.6</v>
      </c>
      <c r="AL1295" s="101">
        <v>4.2</v>
      </c>
      <c r="AM1295" s="101">
        <v>7</v>
      </c>
      <c r="AN1295" s="101">
        <v>4.8</v>
      </c>
      <c r="AO1295" s="101">
        <v>1.6</v>
      </c>
      <c r="AP1295" s="101">
        <v>0.2</v>
      </c>
      <c r="AQ1295" s="101">
        <v>0</v>
      </c>
      <c r="AR1295" s="101">
        <v>0</v>
      </c>
      <c r="AS1295" s="101">
        <v>0</v>
      </c>
      <c r="AT1295" s="101">
        <v>0</v>
      </c>
      <c r="AU1295" s="101">
        <v>0</v>
      </c>
      <c r="AV1295" s="101">
        <v>0</v>
      </c>
      <c r="AW1295" s="101">
        <v>0</v>
      </c>
      <c r="AX1295" s="101">
        <v>0</v>
      </c>
      <c r="AY1295" s="101">
        <v>0</v>
      </c>
      <c r="AZ1295" s="101">
        <v>0</v>
      </c>
      <c r="BA1295" s="101">
        <v>0</v>
      </c>
      <c r="BB1295" s="239">
        <v>0</v>
      </c>
      <c r="BC1295" s="239">
        <v>6.6</v>
      </c>
      <c r="BD1295" s="28">
        <v>0.16923076923076918</v>
      </c>
      <c r="BE1295" s="239">
        <v>1.8</v>
      </c>
      <c r="BF1295" s="28">
        <v>4.6153846153846149E-2</v>
      </c>
      <c r="BG1295" s="239">
        <v>0</v>
      </c>
      <c r="BH1295" s="28">
        <v>0</v>
      </c>
      <c r="BI1295" s="24">
        <v>19.891487179487179</v>
      </c>
      <c r="BJ1295" s="24">
        <v>30.687999999999999</v>
      </c>
      <c r="BK1295" s="24">
        <v>34.299999999999976</v>
      </c>
      <c r="BL1295" s="9"/>
      <c r="BM1295" s="78">
        <v>68.400000000000006</v>
      </c>
      <c r="BN1295" s="193">
        <v>1.8</v>
      </c>
      <c r="BO1295" s="101">
        <v>19.2</v>
      </c>
      <c r="BP1295" s="101">
        <v>9.6</v>
      </c>
      <c r="BQ1295" s="101">
        <v>9.1999999999999993</v>
      </c>
      <c r="BR1295" s="101">
        <v>15.4</v>
      </c>
      <c r="BS1295" s="101">
        <v>9.6</v>
      </c>
      <c r="BT1295" s="101">
        <v>3</v>
      </c>
      <c r="BU1295" s="101">
        <v>0.4</v>
      </c>
      <c r="BV1295" s="101">
        <v>0.2</v>
      </c>
      <c r="BW1295" s="101">
        <v>0</v>
      </c>
      <c r="BX1295" s="101">
        <v>0</v>
      </c>
      <c r="BY1295" s="101">
        <v>0</v>
      </c>
      <c r="BZ1295" s="101">
        <v>0</v>
      </c>
      <c r="CA1295" s="101">
        <v>0</v>
      </c>
      <c r="CB1295" s="101">
        <v>0</v>
      </c>
      <c r="CC1295" s="101">
        <v>0</v>
      </c>
      <c r="CD1295" s="101">
        <v>0</v>
      </c>
      <c r="CE1295" s="101">
        <v>0</v>
      </c>
      <c r="CF1295" s="101">
        <v>0</v>
      </c>
      <c r="CG1295" s="239">
        <v>0</v>
      </c>
      <c r="CH1295" s="239">
        <v>13.2</v>
      </c>
      <c r="CI1295" s="28">
        <v>0.19298245614035084</v>
      </c>
      <c r="CJ1295" s="239">
        <v>3.6</v>
      </c>
      <c r="CK1295" s="28">
        <v>5.2631578947368418E-2</v>
      </c>
      <c r="CL1295" s="239">
        <v>0.2</v>
      </c>
      <c r="CM1295" s="28">
        <v>2.9239766081871343E-3</v>
      </c>
      <c r="CN1295" s="24">
        <v>21.940526315789473</v>
      </c>
      <c r="CO1295" s="24">
        <v>31.337</v>
      </c>
      <c r="CP1295" s="24">
        <v>35.428499999999985</v>
      </c>
      <c r="CQ1295" s="9"/>
    </row>
    <row r="1296" spans="1:95" x14ac:dyDescent="0.35">
      <c r="A1296" s="172"/>
      <c r="B1296" s="229">
        <v>0.70833299999999999</v>
      </c>
      <c r="C1296" s="78">
        <v>24</v>
      </c>
      <c r="D1296" s="193">
        <v>0.4</v>
      </c>
      <c r="E1296" s="101">
        <v>3.2</v>
      </c>
      <c r="F1296" s="101">
        <v>6.8</v>
      </c>
      <c r="G1296" s="101">
        <v>3.8</v>
      </c>
      <c r="H1296" s="101">
        <v>5.4</v>
      </c>
      <c r="I1296" s="101">
        <v>3</v>
      </c>
      <c r="J1296" s="101">
        <v>1</v>
      </c>
      <c r="K1296" s="101">
        <v>0.4</v>
      </c>
      <c r="L1296" s="101">
        <v>0</v>
      </c>
      <c r="M1296" s="101">
        <v>0</v>
      </c>
      <c r="N1296" s="101">
        <v>0</v>
      </c>
      <c r="O1296" s="101">
        <v>0</v>
      </c>
      <c r="P1296" s="101">
        <v>0</v>
      </c>
      <c r="Q1296" s="101">
        <v>0</v>
      </c>
      <c r="R1296" s="101">
        <v>0</v>
      </c>
      <c r="S1296" s="101">
        <v>0</v>
      </c>
      <c r="T1296" s="101">
        <v>0</v>
      </c>
      <c r="U1296" s="101">
        <v>0</v>
      </c>
      <c r="V1296" s="101">
        <v>0</v>
      </c>
      <c r="W1296" s="239">
        <v>0</v>
      </c>
      <c r="X1296" s="239">
        <v>4.4000000000000004</v>
      </c>
      <c r="Y1296" s="28">
        <v>0.18333333333333335</v>
      </c>
      <c r="Z1296" s="239">
        <v>1.4</v>
      </c>
      <c r="AA1296" s="28">
        <v>5.8333333333333327E-2</v>
      </c>
      <c r="AB1296" s="239">
        <v>0</v>
      </c>
      <c r="AC1296" s="28">
        <v>0</v>
      </c>
      <c r="AD1296" s="24">
        <v>22.669083333333326</v>
      </c>
      <c r="AE1296" s="24">
        <v>30.724499999999999</v>
      </c>
      <c r="AF1296" s="24">
        <v>36.229499999999994</v>
      </c>
      <c r="AG1296" s="9"/>
      <c r="AH1296" s="78">
        <v>22.200000000000003</v>
      </c>
      <c r="AI1296" s="193">
        <v>3.2</v>
      </c>
      <c r="AJ1296" s="101">
        <v>10.199999999999999</v>
      </c>
      <c r="AK1296" s="101">
        <v>1.8</v>
      </c>
      <c r="AL1296" s="101">
        <v>2.6</v>
      </c>
      <c r="AM1296" s="101">
        <v>2.8</v>
      </c>
      <c r="AN1296" s="101">
        <v>1.6</v>
      </c>
      <c r="AO1296" s="101">
        <v>0</v>
      </c>
      <c r="AP1296" s="101">
        <v>0</v>
      </c>
      <c r="AQ1296" s="101">
        <v>0</v>
      </c>
      <c r="AR1296" s="101">
        <v>0</v>
      </c>
      <c r="AS1296" s="101">
        <v>0</v>
      </c>
      <c r="AT1296" s="101">
        <v>0</v>
      </c>
      <c r="AU1296" s="101">
        <v>0</v>
      </c>
      <c r="AV1296" s="101">
        <v>0</v>
      </c>
      <c r="AW1296" s="101">
        <v>0</v>
      </c>
      <c r="AX1296" s="101">
        <v>0</v>
      </c>
      <c r="AY1296" s="101">
        <v>0</v>
      </c>
      <c r="AZ1296" s="101">
        <v>0</v>
      </c>
      <c r="BA1296" s="101">
        <v>0</v>
      </c>
      <c r="BB1296" s="239">
        <v>0</v>
      </c>
      <c r="BC1296" s="239">
        <v>1.4</v>
      </c>
      <c r="BD1296" s="28">
        <v>6.3063063063063057E-2</v>
      </c>
      <c r="BE1296" s="239">
        <v>0</v>
      </c>
      <c r="BF1296" s="28">
        <v>0</v>
      </c>
      <c r="BG1296" s="239">
        <v>0</v>
      </c>
      <c r="BH1296" s="28">
        <v>0</v>
      </c>
      <c r="BI1296" s="24">
        <v>16.77801801801802</v>
      </c>
      <c r="BJ1296" s="24">
        <v>27.612000000000002</v>
      </c>
      <c r="BK1296" s="24">
        <v>31.851999999999986</v>
      </c>
      <c r="BL1296" s="9"/>
      <c r="BM1296" s="78">
        <v>46.2</v>
      </c>
      <c r="BN1296" s="193">
        <v>3.6</v>
      </c>
      <c r="BO1296" s="101">
        <v>13.4</v>
      </c>
      <c r="BP1296" s="101">
        <v>8.6</v>
      </c>
      <c r="BQ1296" s="101">
        <v>6.4</v>
      </c>
      <c r="BR1296" s="101">
        <v>8.1999999999999993</v>
      </c>
      <c r="BS1296" s="101">
        <v>4.5999999999999996</v>
      </c>
      <c r="BT1296" s="101">
        <v>1</v>
      </c>
      <c r="BU1296" s="101">
        <v>0.4</v>
      </c>
      <c r="BV1296" s="101">
        <v>0</v>
      </c>
      <c r="BW1296" s="101">
        <v>0</v>
      </c>
      <c r="BX1296" s="101">
        <v>0</v>
      </c>
      <c r="BY1296" s="101">
        <v>0</v>
      </c>
      <c r="BZ1296" s="101">
        <v>0</v>
      </c>
      <c r="CA1296" s="101">
        <v>0</v>
      </c>
      <c r="CB1296" s="101">
        <v>0</v>
      </c>
      <c r="CC1296" s="101">
        <v>0</v>
      </c>
      <c r="CD1296" s="101">
        <v>0</v>
      </c>
      <c r="CE1296" s="101">
        <v>0</v>
      </c>
      <c r="CF1296" s="101">
        <v>0</v>
      </c>
      <c r="CG1296" s="239">
        <v>0</v>
      </c>
      <c r="CH1296" s="239">
        <v>5.8</v>
      </c>
      <c r="CI1296" s="28">
        <v>0.12554112554112554</v>
      </c>
      <c r="CJ1296" s="239">
        <v>1.4</v>
      </c>
      <c r="CK1296" s="28">
        <v>3.03030303030303E-2</v>
      </c>
      <c r="CL1296" s="239">
        <v>0</v>
      </c>
      <c r="CM1296" s="28">
        <v>0</v>
      </c>
      <c r="CN1296" s="24">
        <v>19.838311688311684</v>
      </c>
      <c r="CO1296" s="24">
        <v>29.327999999999999</v>
      </c>
      <c r="CP1296" s="24">
        <v>34.18</v>
      </c>
      <c r="CQ1296" s="9"/>
    </row>
    <row r="1297" spans="1:95" x14ac:dyDescent="0.35">
      <c r="A1297" s="172"/>
      <c r="B1297" s="229">
        <v>0.75</v>
      </c>
      <c r="C1297" s="78">
        <v>11.8</v>
      </c>
      <c r="D1297" s="193">
        <v>0.2</v>
      </c>
      <c r="E1297" s="101">
        <v>1</v>
      </c>
      <c r="F1297" s="101">
        <v>2</v>
      </c>
      <c r="G1297" s="101">
        <v>2.6</v>
      </c>
      <c r="H1297" s="101">
        <v>3.6</v>
      </c>
      <c r="I1297" s="101">
        <v>2.4</v>
      </c>
      <c r="J1297" s="101">
        <v>0</v>
      </c>
      <c r="K1297" s="101">
        <v>0</v>
      </c>
      <c r="L1297" s="101">
        <v>0</v>
      </c>
      <c r="M1297" s="101">
        <v>0</v>
      </c>
      <c r="N1297" s="101">
        <v>0</v>
      </c>
      <c r="O1297" s="101">
        <v>0</v>
      </c>
      <c r="P1297" s="101">
        <v>0</v>
      </c>
      <c r="Q1297" s="101">
        <v>0</v>
      </c>
      <c r="R1297" s="101">
        <v>0</v>
      </c>
      <c r="S1297" s="101">
        <v>0</v>
      </c>
      <c r="T1297" s="101">
        <v>0</v>
      </c>
      <c r="U1297" s="101">
        <v>0</v>
      </c>
      <c r="V1297" s="101">
        <v>0</v>
      </c>
      <c r="W1297" s="239">
        <v>0</v>
      </c>
      <c r="X1297" s="239">
        <v>2.4</v>
      </c>
      <c r="Y1297" s="28">
        <v>0.20338983050847456</v>
      </c>
      <c r="Z1297" s="239">
        <v>0</v>
      </c>
      <c r="AA1297" s="28">
        <v>0</v>
      </c>
      <c r="AB1297" s="239">
        <v>0</v>
      </c>
      <c r="AC1297" s="28">
        <v>0</v>
      </c>
      <c r="AD1297" s="24">
        <v>23.958813559322042</v>
      </c>
      <c r="AE1297" s="24">
        <v>31.46</v>
      </c>
      <c r="AF1297" s="24">
        <v>33.39</v>
      </c>
      <c r="AG1297" s="9"/>
      <c r="AH1297" s="78">
        <v>11.399999999999999</v>
      </c>
      <c r="AI1297" s="193">
        <v>0.4</v>
      </c>
      <c r="AJ1297" s="101">
        <v>3.8</v>
      </c>
      <c r="AK1297" s="101">
        <v>1.4</v>
      </c>
      <c r="AL1297" s="101">
        <v>2.6</v>
      </c>
      <c r="AM1297" s="101">
        <v>1.2</v>
      </c>
      <c r="AN1297" s="101">
        <v>1.6</v>
      </c>
      <c r="AO1297" s="101">
        <v>0.4</v>
      </c>
      <c r="AP1297" s="101">
        <v>0</v>
      </c>
      <c r="AQ1297" s="101">
        <v>0</v>
      </c>
      <c r="AR1297" s="101">
        <v>0</v>
      </c>
      <c r="AS1297" s="101">
        <v>0</v>
      </c>
      <c r="AT1297" s="101">
        <v>0</v>
      </c>
      <c r="AU1297" s="101">
        <v>0</v>
      </c>
      <c r="AV1297" s="101">
        <v>0</v>
      </c>
      <c r="AW1297" s="101">
        <v>0</v>
      </c>
      <c r="AX1297" s="101">
        <v>0</v>
      </c>
      <c r="AY1297" s="101">
        <v>0</v>
      </c>
      <c r="AZ1297" s="101">
        <v>0</v>
      </c>
      <c r="BA1297" s="101">
        <v>0</v>
      </c>
      <c r="BB1297" s="239">
        <v>0</v>
      </c>
      <c r="BC1297" s="239">
        <v>2</v>
      </c>
      <c r="BD1297" s="28">
        <v>0.17543859649122809</v>
      </c>
      <c r="BE1297" s="239">
        <v>0.4</v>
      </c>
      <c r="BF1297" s="28">
        <v>3.5087719298245619E-2</v>
      </c>
      <c r="BG1297" s="239">
        <v>0</v>
      </c>
      <c r="BH1297" s="28">
        <v>0</v>
      </c>
      <c r="BI1297" s="24">
        <v>20.262807017543853</v>
      </c>
      <c r="BJ1297" s="24">
        <v>30.233000000000001</v>
      </c>
      <c r="BK1297" s="24">
        <v>34.021999999999984</v>
      </c>
      <c r="BL1297" s="9"/>
      <c r="BM1297" s="78">
        <v>23.2</v>
      </c>
      <c r="BN1297" s="193">
        <v>0.6</v>
      </c>
      <c r="BO1297" s="101">
        <v>4.8</v>
      </c>
      <c r="BP1297" s="101">
        <v>3.4</v>
      </c>
      <c r="BQ1297" s="101">
        <v>5.2</v>
      </c>
      <c r="BR1297" s="101">
        <v>4.8</v>
      </c>
      <c r="BS1297" s="101">
        <v>4</v>
      </c>
      <c r="BT1297" s="101">
        <v>0.4</v>
      </c>
      <c r="BU1297" s="101">
        <v>0</v>
      </c>
      <c r="BV1297" s="101">
        <v>0</v>
      </c>
      <c r="BW1297" s="101">
        <v>0</v>
      </c>
      <c r="BX1297" s="101">
        <v>0</v>
      </c>
      <c r="BY1297" s="101">
        <v>0</v>
      </c>
      <c r="BZ1297" s="101">
        <v>0</v>
      </c>
      <c r="CA1297" s="101">
        <v>0</v>
      </c>
      <c r="CB1297" s="101">
        <v>0</v>
      </c>
      <c r="CC1297" s="101">
        <v>0</v>
      </c>
      <c r="CD1297" s="101">
        <v>0</v>
      </c>
      <c r="CE1297" s="101">
        <v>0</v>
      </c>
      <c r="CF1297" s="101">
        <v>0</v>
      </c>
      <c r="CG1297" s="239">
        <v>0</v>
      </c>
      <c r="CH1297" s="239">
        <v>4.4000000000000004</v>
      </c>
      <c r="CI1297" s="28">
        <v>0.18965517241379312</v>
      </c>
      <c r="CJ1297" s="239">
        <v>0.4</v>
      </c>
      <c r="CK1297" s="28">
        <v>1.7241379310344827E-2</v>
      </c>
      <c r="CL1297" s="239">
        <v>0</v>
      </c>
      <c r="CM1297" s="28">
        <v>0</v>
      </c>
      <c r="CN1297" s="24">
        <v>22.142672413793093</v>
      </c>
      <c r="CO1297" s="24">
        <v>30.458500000000001</v>
      </c>
      <c r="CP1297" s="24">
        <v>33.442499999999995</v>
      </c>
      <c r="CQ1297" s="9"/>
    </row>
    <row r="1298" spans="1:95" x14ac:dyDescent="0.35">
      <c r="A1298" s="172"/>
      <c r="B1298" s="229">
        <v>0.79166700000000001</v>
      </c>
      <c r="C1298" s="78">
        <v>12.6</v>
      </c>
      <c r="D1298" s="193">
        <v>0.2</v>
      </c>
      <c r="E1298" s="101">
        <v>3.2</v>
      </c>
      <c r="F1298" s="101">
        <v>3.6</v>
      </c>
      <c r="G1298" s="101">
        <v>1.8</v>
      </c>
      <c r="H1298" s="101">
        <v>1.6</v>
      </c>
      <c r="I1298" s="101">
        <v>1.6</v>
      </c>
      <c r="J1298" s="101">
        <v>0.6</v>
      </c>
      <c r="K1298" s="101">
        <v>0</v>
      </c>
      <c r="L1298" s="101">
        <v>0</v>
      </c>
      <c r="M1298" s="101">
        <v>0</v>
      </c>
      <c r="N1298" s="101">
        <v>0</v>
      </c>
      <c r="O1298" s="101">
        <v>0</v>
      </c>
      <c r="P1298" s="101">
        <v>0</v>
      </c>
      <c r="Q1298" s="101">
        <v>0</v>
      </c>
      <c r="R1298" s="101">
        <v>0</v>
      </c>
      <c r="S1298" s="101">
        <v>0</v>
      </c>
      <c r="T1298" s="101">
        <v>0</v>
      </c>
      <c r="U1298" s="101">
        <v>0</v>
      </c>
      <c r="V1298" s="101">
        <v>0</v>
      </c>
      <c r="W1298" s="239">
        <v>0</v>
      </c>
      <c r="X1298" s="239">
        <v>2.2000000000000002</v>
      </c>
      <c r="Y1298" s="28">
        <v>0.17460317460317462</v>
      </c>
      <c r="Z1298" s="239">
        <v>0.6</v>
      </c>
      <c r="AA1298" s="28">
        <v>4.7619047619047616E-2</v>
      </c>
      <c r="AB1298" s="239">
        <v>0</v>
      </c>
      <c r="AC1298" s="28">
        <v>0</v>
      </c>
      <c r="AD1298" s="24">
        <v>21.030634920634917</v>
      </c>
      <c r="AE1298" s="24">
        <v>30.599999999999998</v>
      </c>
      <c r="AF1298" s="24">
        <v>35.661999999999992</v>
      </c>
      <c r="AG1298" s="9"/>
      <c r="AH1298" s="78">
        <v>12.200000000000001</v>
      </c>
      <c r="AI1298" s="193">
        <v>2</v>
      </c>
      <c r="AJ1298" s="101">
        <v>4.4000000000000004</v>
      </c>
      <c r="AK1298" s="101">
        <v>1.2</v>
      </c>
      <c r="AL1298" s="101">
        <v>1.6</v>
      </c>
      <c r="AM1298" s="101">
        <v>2</v>
      </c>
      <c r="AN1298" s="101">
        <v>0.8</v>
      </c>
      <c r="AO1298" s="101">
        <v>0.2</v>
      </c>
      <c r="AP1298" s="101">
        <v>0</v>
      </c>
      <c r="AQ1298" s="101">
        <v>0</v>
      </c>
      <c r="AR1298" s="101">
        <v>0</v>
      </c>
      <c r="AS1298" s="101">
        <v>0</v>
      </c>
      <c r="AT1298" s="101">
        <v>0</v>
      </c>
      <c r="AU1298" s="101">
        <v>0</v>
      </c>
      <c r="AV1298" s="101">
        <v>0</v>
      </c>
      <c r="AW1298" s="101">
        <v>0</v>
      </c>
      <c r="AX1298" s="101">
        <v>0</v>
      </c>
      <c r="AY1298" s="101">
        <v>0</v>
      </c>
      <c r="AZ1298" s="101">
        <v>0</v>
      </c>
      <c r="BA1298" s="101">
        <v>0</v>
      </c>
      <c r="BB1298" s="239">
        <v>0</v>
      </c>
      <c r="BC1298" s="239">
        <v>1</v>
      </c>
      <c r="BD1298" s="28">
        <v>8.1967213114754092E-2</v>
      </c>
      <c r="BE1298" s="239">
        <v>0.2</v>
      </c>
      <c r="BF1298" s="28">
        <v>1.6393442622950821E-2</v>
      </c>
      <c r="BG1298" s="239">
        <v>0</v>
      </c>
      <c r="BH1298" s="28">
        <v>0</v>
      </c>
      <c r="BI1298" s="24">
        <v>17.704754098360652</v>
      </c>
      <c r="BJ1298" s="24">
        <v>26.651</v>
      </c>
      <c r="BK1298" s="24">
        <v>31.524000000000001</v>
      </c>
      <c r="BL1298" s="9"/>
      <c r="BM1298" s="78">
        <v>24.8</v>
      </c>
      <c r="BN1298" s="193">
        <v>2.2000000000000002</v>
      </c>
      <c r="BO1298" s="101">
        <v>7.6</v>
      </c>
      <c r="BP1298" s="101">
        <v>4.8</v>
      </c>
      <c r="BQ1298" s="101">
        <v>3.4</v>
      </c>
      <c r="BR1298" s="101">
        <v>3.6</v>
      </c>
      <c r="BS1298" s="101">
        <v>2.4</v>
      </c>
      <c r="BT1298" s="101">
        <v>0.8</v>
      </c>
      <c r="BU1298" s="101">
        <v>0</v>
      </c>
      <c r="BV1298" s="101">
        <v>0</v>
      </c>
      <c r="BW1298" s="101">
        <v>0</v>
      </c>
      <c r="BX1298" s="101">
        <v>0</v>
      </c>
      <c r="BY1298" s="101">
        <v>0</v>
      </c>
      <c r="BZ1298" s="101">
        <v>0</v>
      </c>
      <c r="CA1298" s="101">
        <v>0</v>
      </c>
      <c r="CB1298" s="101">
        <v>0</v>
      </c>
      <c r="CC1298" s="101">
        <v>0</v>
      </c>
      <c r="CD1298" s="101">
        <v>0</v>
      </c>
      <c r="CE1298" s="101">
        <v>0</v>
      </c>
      <c r="CF1298" s="101">
        <v>0</v>
      </c>
      <c r="CG1298" s="239">
        <v>0</v>
      </c>
      <c r="CH1298" s="239">
        <v>3.2</v>
      </c>
      <c r="CI1298" s="28">
        <v>0.12903225806451613</v>
      </c>
      <c r="CJ1298" s="239">
        <v>0.8</v>
      </c>
      <c r="CK1298" s="28">
        <v>3.2258064516129031E-2</v>
      </c>
      <c r="CL1298" s="239">
        <v>0</v>
      </c>
      <c r="CM1298" s="28">
        <v>0</v>
      </c>
      <c r="CN1298" s="24">
        <v>19.394516129032251</v>
      </c>
      <c r="CO1298" s="24">
        <v>28.5425</v>
      </c>
      <c r="CP1298" s="24">
        <v>33.914999999999999</v>
      </c>
      <c r="CQ1298" s="9"/>
    </row>
    <row r="1299" spans="1:95" x14ac:dyDescent="0.35">
      <c r="A1299" s="172"/>
      <c r="B1299" s="229">
        <v>0.83333299999999999</v>
      </c>
      <c r="C1299" s="78">
        <v>5.2</v>
      </c>
      <c r="D1299" s="193">
        <v>0</v>
      </c>
      <c r="E1299" s="101">
        <v>0</v>
      </c>
      <c r="F1299" s="101">
        <v>0</v>
      </c>
      <c r="G1299" s="101">
        <v>1.4</v>
      </c>
      <c r="H1299" s="101">
        <v>2.2000000000000002</v>
      </c>
      <c r="I1299" s="101">
        <v>1.2</v>
      </c>
      <c r="J1299" s="101">
        <v>0.4</v>
      </c>
      <c r="K1299" s="101">
        <v>0</v>
      </c>
      <c r="L1299" s="101">
        <v>0</v>
      </c>
      <c r="M1299" s="101">
        <v>0</v>
      </c>
      <c r="N1299" s="101">
        <v>0</v>
      </c>
      <c r="O1299" s="101">
        <v>0</v>
      </c>
      <c r="P1299" s="101">
        <v>0</v>
      </c>
      <c r="Q1299" s="101">
        <v>0</v>
      </c>
      <c r="R1299" s="101">
        <v>0</v>
      </c>
      <c r="S1299" s="101">
        <v>0</v>
      </c>
      <c r="T1299" s="101">
        <v>0</v>
      </c>
      <c r="U1299" s="101">
        <v>0</v>
      </c>
      <c r="V1299" s="101">
        <v>0</v>
      </c>
      <c r="W1299" s="239">
        <v>0</v>
      </c>
      <c r="X1299" s="239">
        <v>1.6</v>
      </c>
      <c r="Y1299" s="28">
        <v>0.30769230769230771</v>
      </c>
      <c r="Z1299" s="239">
        <v>0.4</v>
      </c>
      <c r="AA1299" s="28">
        <v>7.6923076923076927E-2</v>
      </c>
      <c r="AB1299" s="239">
        <v>0</v>
      </c>
      <c r="AC1299" s="28">
        <v>0</v>
      </c>
      <c r="AD1299" s="24">
        <v>28.109230769230766</v>
      </c>
      <c r="AE1299" s="24">
        <v>32.743000000000002</v>
      </c>
      <c r="AF1299" s="24">
        <v>37.065999999999995</v>
      </c>
      <c r="AG1299" s="9"/>
      <c r="AH1299" s="78">
        <v>4.4000000000000004</v>
      </c>
      <c r="AI1299" s="193">
        <v>0.4</v>
      </c>
      <c r="AJ1299" s="101">
        <v>0.4</v>
      </c>
      <c r="AK1299" s="101">
        <v>0.4</v>
      </c>
      <c r="AL1299" s="101">
        <v>0.8</v>
      </c>
      <c r="AM1299" s="101">
        <v>1.2</v>
      </c>
      <c r="AN1299" s="101">
        <v>0.4</v>
      </c>
      <c r="AO1299" s="101">
        <v>0.8</v>
      </c>
      <c r="AP1299" s="101">
        <v>0</v>
      </c>
      <c r="AQ1299" s="101">
        <v>0</v>
      </c>
      <c r="AR1299" s="101">
        <v>0</v>
      </c>
      <c r="AS1299" s="101">
        <v>0</v>
      </c>
      <c r="AT1299" s="101">
        <v>0</v>
      </c>
      <c r="AU1299" s="101">
        <v>0</v>
      </c>
      <c r="AV1299" s="101">
        <v>0</v>
      </c>
      <c r="AW1299" s="101">
        <v>0</v>
      </c>
      <c r="AX1299" s="101">
        <v>0</v>
      </c>
      <c r="AY1299" s="101">
        <v>0</v>
      </c>
      <c r="AZ1299" s="101">
        <v>0</v>
      </c>
      <c r="BA1299" s="101">
        <v>0</v>
      </c>
      <c r="BB1299" s="239">
        <v>0</v>
      </c>
      <c r="BC1299" s="239">
        <v>1.2</v>
      </c>
      <c r="BD1299" s="28">
        <v>0.27272727272727271</v>
      </c>
      <c r="BE1299" s="239">
        <v>0.8</v>
      </c>
      <c r="BF1299" s="28">
        <v>0.18181818181818182</v>
      </c>
      <c r="BG1299" s="239">
        <v>0</v>
      </c>
      <c r="BH1299" s="28">
        <v>0</v>
      </c>
      <c r="BI1299" s="24">
        <v>24.709090909090914</v>
      </c>
      <c r="BJ1299" s="24">
        <v>37.912000000000006</v>
      </c>
      <c r="BK1299" s="24">
        <v>39.788499999999999</v>
      </c>
      <c r="BL1299" s="9"/>
      <c r="BM1299" s="78">
        <v>9.6</v>
      </c>
      <c r="BN1299" s="193">
        <v>0.4</v>
      </c>
      <c r="BO1299" s="101">
        <v>0.4</v>
      </c>
      <c r="BP1299" s="101">
        <v>0.4</v>
      </c>
      <c r="BQ1299" s="101">
        <v>2.2000000000000002</v>
      </c>
      <c r="BR1299" s="101">
        <v>3.4</v>
      </c>
      <c r="BS1299" s="101">
        <v>1.6</v>
      </c>
      <c r="BT1299" s="101">
        <v>1.2</v>
      </c>
      <c r="BU1299" s="101">
        <v>0</v>
      </c>
      <c r="BV1299" s="101">
        <v>0</v>
      </c>
      <c r="BW1299" s="101">
        <v>0</v>
      </c>
      <c r="BX1299" s="101">
        <v>0</v>
      </c>
      <c r="BY1299" s="101">
        <v>0</v>
      </c>
      <c r="BZ1299" s="101">
        <v>0</v>
      </c>
      <c r="CA1299" s="101">
        <v>0</v>
      </c>
      <c r="CB1299" s="101">
        <v>0</v>
      </c>
      <c r="CC1299" s="101">
        <v>0</v>
      </c>
      <c r="CD1299" s="101">
        <v>0</v>
      </c>
      <c r="CE1299" s="101">
        <v>0</v>
      </c>
      <c r="CF1299" s="101">
        <v>0</v>
      </c>
      <c r="CG1299" s="239">
        <v>0</v>
      </c>
      <c r="CH1299" s="239">
        <v>2.8</v>
      </c>
      <c r="CI1299" s="28">
        <v>0.29166666666666669</v>
      </c>
      <c r="CJ1299" s="239">
        <v>1.2</v>
      </c>
      <c r="CK1299" s="28">
        <v>0.125</v>
      </c>
      <c r="CL1299" s="239">
        <v>0</v>
      </c>
      <c r="CM1299" s="28">
        <v>0</v>
      </c>
      <c r="CN1299" s="24">
        <v>26.550833333333326</v>
      </c>
      <c r="CO1299" s="24">
        <v>33.783999999999999</v>
      </c>
      <c r="CP1299" s="24">
        <v>39.15</v>
      </c>
      <c r="CQ1299" s="9"/>
    </row>
    <row r="1300" spans="1:95" x14ac:dyDescent="0.35">
      <c r="A1300" s="172"/>
      <c r="B1300" s="229">
        <v>0.875</v>
      </c>
      <c r="C1300" s="78">
        <v>4</v>
      </c>
      <c r="D1300" s="193">
        <v>0.2</v>
      </c>
      <c r="E1300" s="101">
        <v>0.6</v>
      </c>
      <c r="F1300" s="101">
        <v>1</v>
      </c>
      <c r="G1300" s="101">
        <v>0.8</v>
      </c>
      <c r="H1300" s="101">
        <v>0.8</v>
      </c>
      <c r="I1300" s="101">
        <v>0.6</v>
      </c>
      <c r="J1300" s="101">
        <v>0</v>
      </c>
      <c r="K1300" s="101">
        <v>0</v>
      </c>
      <c r="L1300" s="101">
        <v>0</v>
      </c>
      <c r="M1300" s="101">
        <v>0</v>
      </c>
      <c r="N1300" s="101">
        <v>0</v>
      </c>
      <c r="O1300" s="101">
        <v>0</v>
      </c>
      <c r="P1300" s="101">
        <v>0</v>
      </c>
      <c r="Q1300" s="101">
        <v>0</v>
      </c>
      <c r="R1300" s="101">
        <v>0</v>
      </c>
      <c r="S1300" s="101">
        <v>0</v>
      </c>
      <c r="T1300" s="101">
        <v>0</v>
      </c>
      <c r="U1300" s="101">
        <v>0</v>
      </c>
      <c r="V1300" s="101">
        <v>0</v>
      </c>
      <c r="W1300" s="239">
        <v>0</v>
      </c>
      <c r="X1300" s="239">
        <v>0.6</v>
      </c>
      <c r="Y1300" s="28">
        <v>0.15</v>
      </c>
      <c r="Z1300" s="239">
        <v>0</v>
      </c>
      <c r="AA1300" s="28">
        <v>0</v>
      </c>
      <c r="AB1300" s="239">
        <v>0</v>
      </c>
      <c r="AC1300" s="28">
        <v>0</v>
      </c>
      <c r="AD1300" s="24">
        <v>21.82</v>
      </c>
      <c r="AE1300" s="24">
        <v>30.134999999999998</v>
      </c>
      <c r="AF1300" s="24">
        <v>34.5565</v>
      </c>
      <c r="AG1300" s="9"/>
      <c r="AH1300" s="78">
        <v>6.2</v>
      </c>
      <c r="AI1300" s="193">
        <v>0.6</v>
      </c>
      <c r="AJ1300" s="101">
        <v>2.4</v>
      </c>
      <c r="AK1300" s="101">
        <v>1.4</v>
      </c>
      <c r="AL1300" s="101">
        <v>0.8</v>
      </c>
      <c r="AM1300" s="101">
        <v>0.6</v>
      </c>
      <c r="AN1300" s="101">
        <v>0.4</v>
      </c>
      <c r="AO1300" s="101">
        <v>0</v>
      </c>
      <c r="AP1300" s="101">
        <v>0</v>
      </c>
      <c r="AQ1300" s="101">
        <v>0</v>
      </c>
      <c r="AR1300" s="101">
        <v>0</v>
      </c>
      <c r="AS1300" s="101">
        <v>0</v>
      </c>
      <c r="AT1300" s="101">
        <v>0</v>
      </c>
      <c r="AU1300" s="101">
        <v>0</v>
      </c>
      <c r="AV1300" s="101">
        <v>0</v>
      </c>
      <c r="AW1300" s="101">
        <v>0</v>
      </c>
      <c r="AX1300" s="101">
        <v>0</v>
      </c>
      <c r="AY1300" s="101">
        <v>0</v>
      </c>
      <c r="AZ1300" s="101">
        <v>0</v>
      </c>
      <c r="BA1300" s="101">
        <v>0</v>
      </c>
      <c r="BB1300" s="239">
        <v>0</v>
      </c>
      <c r="BC1300" s="239">
        <v>0.4</v>
      </c>
      <c r="BD1300" s="28">
        <v>6.4516129032258063E-2</v>
      </c>
      <c r="BE1300" s="239">
        <v>0</v>
      </c>
      <c r="BF1300" s="28">
        <v>0</v>
      </c>
      <c r="BG1300" s="239">
        <v>0</v>
      </c>
      <c r="BH1300" s="28">
        <v>0</v>
      </c>
      <c r="BI1300" s="24">
        <v>16.961290322580641</v>
      </c>
      <c r="BJ1300" s="24">
        <v>25.773999999999997</v>
      </c>
      <c r="BK1300" s="24">
        <v>31.207999999999998</v>
      </c>
      <c r="BL1300" s="9"/>
      <c r="BM1300" s="78">
        <v>10.199999999999999</v>
      </c>
      <c r="BN1300" s="193">
        <v>0.8</v>
      </c>
      <c r="BO1300" s="101">
        <v>3</v>
      </c>
      <c r="BP1300" s="101">
        <v>2.4</v>
      </c>
      <c r="BQ1300" s="101">
        <v>1.6</v>
      </c>
      <c r="BR1300" s="101">
        <v>1.4</v>
      </c>
      <c r="BS1300" s="101">
        <v>1</v>
      </c>
      <c r="BT1300" s="101">
        <v>0</v>
      </c>
      <c r="BU1300" s="101">
        <v>0</v>
      </c>
      <c r="BV1300" s="101">
        <v>0</v>
      </c>
      <c r="BW1300" s="101">
        <v>0</v>
      </c>
      <c r="BX1300" s="101">
        <v>0</v>
      </c>
      <c r="BY1300" s="101">
        <v>0</v>
      </c>
      <c r="BZ1300" s="101">
        <v>0</v>
      </c>
      <c r="CA1300" s="101">
        <v>0</v>
      </c>
      <c r="CB1300" s="101">
        <v>0</v>
      </c>
      <c r="CC1300" s="101">
        <v>0</v>
      </c>
      <c r="CD1300" s="101">
        <v>0</v>
      </c>
      <c r="CE1300" s="101">
        <v>0</v>
      </c>
      <c r="CF1300" s="101">
        <v>0</v>
      </c>
      <c r="CG1300" s="239">
        <v>0</v>
      </c>
      <c r="CH1300" s="239">
        <v>1</v>
      </c>
      <c r="CI1300" s="28">
        <v>9.8039215686274522E-2</v>
      </c>
      <c r="CJ1300" s="239">
        <v>0</v>
      </c>
      <c r="CK1300" s="28">
        <v>0</v>
      </c>
      <c r="CL1300" s="239">
        <v>0</v>
      </c>
      <c r="CM1300" s="28">
        <v>0</v>
      </c>
      <c r="CN1300" s="24">
        <v>18.866666666666664</v>
      </c>
      <c r="CO1300" s="24">
        <v>28.808</v>
      </c>
      <c r="CP1300" s="24">
        <v>32.045999999999999</v>
      </c>
      <c r="CQ1300" s="9"/>
    </row>
    <row r="1301" spans="1:95" x14ac:dyDescent="0.35">
      <c r="A1301" s="172"/>
      <c r="B1301" s="229">
        <v>0.91666700000000001</v>
      </c>
      <c r="C1301" s="78">
        <v>1.8</v>
      </c>
      <c r="D1301" s="193">
        <v>0</v>
      </c>
      <c r="E1301" s="101">
        <v>0</v>
      </c>
      <c r="F1301" s="101">
        <v>0</v>
      </c>
      <c r="G1301" s="101">
        <v>0.6</v>
      </c>
      <c r="H1301" s="101">
        <v>0.6</v>
      </c>
      <c r="I1301" s="101">
        <v>0.4</v>
      </c>
      <c r="J1301" s="101">
        <v>0.2</v>
      </c>
      <c r="K1301" s="101">
        <v>0</v>
      </c>
      <c r="L1301" s="101">
        <v>0</v>
      </c>
      <c r="M1301" s="101">
        <v>0</v>
      </c>
      <c r="N1301" s="101">
        <v>0</v>
      </c>
      <c r="O1301" s="101">
        <v>0</v>
      </c>
      <c r="P1301" s="101">
        <v>0</v>
      </c>
      <c r="Q1301" s="101">
        <v>0</v>
      </c>
      <c r="R1301" s="101">
        <v>0</v>
      </c>
      <c r="S1301" s="101">
        <v>0</v>
      </c>
      <c r="T1301" s="101">
        <v>0</v>
      </c>
      <c r="U1301" s="101">
        <v>0</v>
      </c>
      <c r="V1301" s="101">
        <v>0</v>
      </c>
      <c r="W1301" s="239">
        <v>0</v>
      </c>
      <c r="X1301" s="239">
        <v>0.6</v>
      </c>
      <c r="Y1301" s="28">
        <v>0.33333333333333331</v>
      </c>
      <c r="Z1301" s="239">
        <v>0.2</v>
      </c>
      <c r="AA1301" s="28">
        <v>0.11111111111111112</v>
      </c>
      <c r="AB1301" s="239">
        <v>0</v>
      </c>
      <c r="AC1301" s="28">
        <v>0</v>
      </c>
      <c r="AD1301" s="24">
        <v>27.867777777777778</v>
      </c>
      <c r="AE1301" s="24">
        <v>34.335000000000001</v>
      </c>
      <c r="AF1301" s="24" t="s">
        <v>105</v>
      </c>
      <c r="AG1301" s="9"/>
      <c r="AH1301" s="78">
        <v>5.0000000000000009</v>
      </c>
      <c r="AI1301" s="193">
        <v>1</v>
      </c>
      <c r="AJ1301" s="101">
        <v>2.2000000000000002</v>
      </c>
      <c r="AK1301" s="101">
        <v>0</v>
      </c>
      <c r="AL1301" s="101">
        <v>0.2</v>
      </c>
      <c r="AM1301" s="101">
        <v>1</v>
      </c>
      <c r="AN1301" s="101">
        <v>0.2</v>
      </c>
      <c r="AO1301" s="101">
        <v>0.4</v>
      </c>
      <c r="AP1301" s="101">
        <v>0</v>
      </c>
      <c r="AQ1301" s="101">
        <v>0</v>
      </c>
      <c r="AR1301" s="101">
        <v>0</v>
      </c>
      <c r="AS1301" s="101">
        <v>0</v>
      </c>
      <c r="AT1301" s="101">
        <v>0</v>
      </c>
      <c r="AU1301" s="101">
        <v>0</v>
      </c>
      <c r="AV1301" s="101">
        <v>0</v>
      </c>
      <c r="AW1301" s="101">
        <v>0</v>
      </c>
      <c r="AX1301" s="101">
        <v>0</v>
      </c>
      <c r="AY1301" s="101">
        <v>0</v>
      </c>
      <c r="AZ1301" s="101">
        <v>0</v>
      </c>
      <c r="BA1301" s="101">
        <v>0</v>
      </c>
      <c r="BB1301" s="239">
        <v>0</v>
      </c>
      <c r="BC1301" s="239">
        <v>0.6</v>
      </c>
      <c r="BD1301" s="28">
        <v>0.11999999999999997</v>
      </c>
      <c r="BE1301" s="239">
        <v>0.4</v>
      </c>
      <c r="BF1301" s="28">
        <v>7.9999999999999988E-2</v>
      </c>
      <c r="BG1301" s="239">
        <v>0</v>
      </c>
      <c r="BH1301" s="28">
        <v>0</v>
      </c>
      <c r="BI1301" s="24">
        <v>17.772399999999998</v>
      </c>
      <c r="BJ1301" s="24">
        <v>29.557999999999993</v>
      </c>
      <c r="BK1301" s="24">
        <v>37.310999999999993</v>
      </c>
      <c r="BL1301" s="9"/>
      <c r="BM1301" s="78">
        <v>6.7999999999999989</v>
      </c>
      <c r="BN1301" s="193">
        <v>1</v>
      </c>
      <c r="BO1301" s="101">
        <v>2.2000000000000002</v>
      </c>
      <c r="BP1301" s="101">
        <v>0</v>
      </c>
      <c r="BQ1301" s="101">
        <v>0.8</v>
      </c>
      <c r="BR1301" s="101">
        <v>1.6</v>
      </c>
      <c r="BS1301" s="101">
        <v>0.6</v>
      </c>
      <c r="BT1301" s="101">
        <v>0.6</v>
      </c>
      <c r="BU1301" s="101">
        <v>0</v>
      </c>
      <c r="BV1301" s="101">
        <v>0</v>
      </c>
      <c r="BW1301" s="101">
        <v>0</v>
      </c>
      <c r="BX1301" s="101">
        <v>0</v>
      </c>
      <c r="BY1301" s="101">
        <v>0</v>
      </c>
      <c r="BZ1301" s="101">
        <v>0</v>
      </c>
      <c r="CA1301" s="101">
        <v>0</v>
      </c>
      <c r="CB1301" s="101">
        <v>0</v>
      </c>
      <c r="CC1301" s="101">
        <v>0</v>
      </c>
      <c r="CD1301" s="101">
        <v>0</v>
      </c>
      <c r="CE1301" s="101">
        <v>0</v>
      </c>
      <c r="CF1301" s="101">
        <v>0</v>
      </c>
      <c r="CG1301" s="239">
        <v>0</v>
      </c>
      <c r="CH1301" s="239">
        <v>1.2</v>
      </c>
      <c r="CI1301" s="28">
        <v>0.17647058823529413</v>
      </c>
      <c r="CJ1301" s="239">
        <v>0.6</v>
      </c>
      <c r="CK1301" s="28">
        <v>8.8235294117647065E-2</v>
      </c>
      <c r="CL1301" s="239">
        <v>0</v>
      </c>
      <c r="CM1301" s="28">
        <v>0</v>
      </c>
      <c r="CN1301" s="24">
        <v>20.444705882352942</v>
      </c>
      <c r="CO1301" s="24">
        <v>32.450000000000003</v>
      </c>
      <c r="CP1301" s="24">
        <v>36.307499999999997</v>
      </c>
      <c r="CQ1301" s="9"/>
    </row>
    <row r="1302" spans="1:95" x14ac:dyDescent="0.35">
      <c r="A1302" s="172"/>
      <c r="B1302" s="229">
        <v>0.95833299999999999</v>
      </c>
      <c r="C1302" s="79">
        <v>1</v>
      </c>
      <c r="D1302" s="240">
        <v>0</v>
      </c>
      <c r="E1302" s="241">
        <v>0</v>
      </c>
      <c r="F1302" s="241">
        <v>0.2</v>
      </c>
      <c r="G1302" s="241">
        <v>0</v>
      </c>
      <c r="H1302" s="241">
        <v>0.2</v>
      </c>
      <c r="I1302" s="241">
        <v>0.4</v>
      </c>
      <c r="J1302" s="241">
        <v>0.2</v>
      </c>
      <c r="K1302" s="241">
        <v>0</v>
      </c>
      <c r="L1302" s="241">
        <v>0</v>
      </c>
      <c r="M1302" s="241">
        <v>0</v>
      </c>
      <c r="N1302" s="241">
        <v>0</v>
      </c>
      <c r="O1302" s="241">
        <v>0</v>
      </c>
      <c r="P1302" s="241">
        <v>0</v>
      </c>
      <c r="Q1302" s="241">
        <v>0</v>
      </c>
      <c r="R1302" s="241">
        <v>0</v>
      </c>
      <c r="S1302" s="241">
        <v>0</v>
      </c>
      <c r="T1302" s="241">
        <v>0</v>
      </c>
      <c r="U1302" s="241">
        <v>0</v>
      </c>
      <c r="V1302" s="241">
        <v>0</v>
      </c>
      <c r="W1302" s="242">
        <v>0</v>
      </c>
      <c r="X1302" s="242">
        <v>0.6</v>
      </c>
      <c r="Y1302" s="254">
        <v>0.6</v>
      </c>
      <c r="Z1302" s="242">
        <v>0.2</v>
      </c>
      <c r="AA1302" s="254">
        <v>0.2</v>
      </c>
      <c r="AB1302" s="242">
        <v>0</v>
      </c>
      <c r="AC1302" s="254">
        <v>0</v>
      </c>
      <c r="AD1302" s="103">
        <v>29.51</v>
      </c>
      <c r="AE1302" s="103" t="s">
        <v>105</v>
      </c>
      <c r="AF1302" s="103" t="s">
        <v>105</v>
      </c>
      <c r="AG1302" s="9"/>
      <c r="AH1302" s="79">
        <v>0.60000000000000009</v>
      </c>
      <c r="AI1302" s="240">
        <v>0</v>
      </c>
      <c r="AJ1302" s="241">
        <v>0.2</v>
      </c>
      <c r="AK1302" s="241">
        <v>0</v>
      </c>
      <c r="AL1302" s="241">
        <v>0</v>
      </c>
      <c r="AM1302" s="241">
        <v>0</v>
      </c>
      <c r="AN1302" s="241">
        <v>0.4</v>
      </c>
      <c r="AO1302" s="241">
        <v>0</v>
      </c>
      <c r="AP1302" s="241">
        <v>0</v>
      </c>
      <c r="AQ1302" s="241">
        <v>0</v>
      </c>
      <c r="AR1302" s="241">
        <v>0</v>
      </c>
      <c r="AS1302" s="241">
        <v>0</v>
      </c>
      <c r="AT1302" s="241">
        <v>0</v>
      </c>
      <c r="AU1302" s="241">
        <v>0</v>
      </c>
      <c r="AV1302" s="241">
        <v>0</v>
      </c>
      <c r="AW1302" s="241">
        <v>0</v>
      </c>
      <c r="AX1302" s="241">
        <v>0</v>
      </c>
      <c r="AY1302" s="241">
        <v>0</v>
      </c>
      <c r="AZ1302" s="241">
        <v>0</v>
      </c>
      <c r="BA1302" s="241">
        <v>0</v>
      </c>
      <c r="BB1302" s="242">
        <v>0</v>
      </c>
      <c r="BC1302" s="242">
        <v>0.4</v>
      </c>
      <c r="BD1302" s="254">
        <v>0.66666666666666663</v>
      </c>
      <c r="BE1302" s="242">
        <v>0</v>
      </c>
      <c r="BF1302" s="254">
        <v>0</v>
      </c>
      <c r="BG1302" s="242">
        <v>0</v>
      </c>
      <c r="BH1302" s="254">
        <v>0</v>
      </c>
      <c r="BI1302" s="103">
        <v>24.966666666666669</v>
      </c>
      <c r="BJ1302" s="103" t="s">
        <v>105</v>
      </c>
      <c r="BK1302" s="103" t="s">
        <v>105</v>
      </c>
      <c r="BL1302" s="9"/>
      <c r="BM1302" s="79">
        <v>1.6</v>
      </c>
      <c r="BN1302" s="240">
        <v>0</v>
      </c>
      <c r="BO1302" s="241">
        <v>0.2</v>
      </c>
      <c r="BP1302" s="241">
        <v>0.2</v>
      </c>
      <c r="BQ1302" s="241">
        <v>0</v>
      </c>
      <c r="BR1302" s="241">
        <v>0.2</v>
      </c>
      <c r="BS1302" s="241">
        <v>0.8</v>
      </c>
      <c r="BT1302" s="241">
        <v>0.2</v>
      </c>
      <c r="BU1302" s="241">
        <v>0</v>
      </c>
      <c r="BV1302" s="241">
        <v>0</v>
      </c>
      <c r="BW1302" s="241">
        <v>0</v>
      </c>
      <c r="BX1302" s="241">
        <v>0</v>
      </c>
      <c r="BY1302" s="241">
        <v>0</v>
      </c>
      <c r="BZ1302" s="241">
        <v>0</v>
      </c>
      <c r="CA1302" s="241">
        <v>0</v>
      </c>
      <c r="CB1302" s="241">
        <v>0</v>
      </c>
      <c r="CC1302" s="241">
        <v>0</v>
      </c>
      <c r="CD1302" s="241">
        <v>0</v>
      </c>
      <c r="CE1302" s="241">
        <v>0</v>
      </c>
      <c r="CF1302" s="241">
        <v>0</v>
      </c>
      <c r="CG1302" s="242">
        <v>0</v>
      </c>
      <c r="CH1302" s="242">
        <v>1</v>
      </c>
      <c r="CI1302" s="254">
        <v>0.625</v>
      </c>
      <c r="CJ1302" s="242">
        <v>0.2</v>
      </c>
      <c r="CK1302" s="254">
        <v>0.125</v>
      </c>
      <c r="CL1302" s="242">
        <v>0</v>
      </c>
      <c r="CM1302" s="254">
        <v>0</v>
      </c>
      <c r="CN1302" s="103">
        <v>27.806249999999999</v>
      </c>
      <c r="CO1302" s="103">
        <v>34.807000000000002</v>
      </c>
      <c r="CP1302" s="103" t="s">
        <v>105</v>
      </c>
      <c r="CQ1302" s="9"/>
    </row>
    <row r="1303" spans="1:95" x14ac:dyDescent="0.35">
      <c r="A1303" s="172"/>
      <c r="B1303" s="323" t="s">
        <v>35</v>
      </c>
      <c r="C1303" s="324">
        <v>308.20000000000005</v>
      </c>
      <c r="D1303" s="325">
        <v>3</v>
      </c>
      <c r="E1303" s="325">
        <v>25.599999999999998</v>
      </c>
      <c r="F1303" s="325">
        <v>89.6</v>
      </c>
      <c r="G1303" s="325">
        <v>55</v>
      </c>
      <c r="H1303" s="325">
        <v>67.2</v>
      </c>
      <c r="I1303" s="325">
        <v>49.999999999999993</v>
      </c>
      <c r="J1303" s="325">
        <v>14.4</v>
      </c>
      <c r="K1303" s="325">
        <v>2.6</v>
      </c>
      <c r="L1303" s="325">
        <v>0.4</v>
      </c>
      <c r="M1303" s="325">
        <v>0.4</v>
      </c>
      <c r="N1303" s="325">
        <v>0</v>
      </c>
      <c r="O1303" s="325">
        <v>0</v>
      </c>
      <c r="P1303" s="325">
        <v>0</v>
      </c>
      <c r="Q1303" s="325">
        <v>0</v>
      </c>
      <c r="R1303" s="325">
        <v>0</v>
      </c>
      <c r="S1303" s="325">
        <v>0</v>
      </c>
      <c r="T1303" s="325">
        <v>0</v>
      </c>
      <c r="U1303" s="325">
        <v>0</v>
      </c>
      <c r="V1303" s="325">
        <v>0</v>
      </c>
      <c r="W1303" s="326">
        <v>0</v>
      </c>
      <c r="X1303" s="327">
        <v>67.800000000000011</v>
      </c>
      <c r="Y1303" s="343">
        <v>0.21998702141466581</v>
      </c>
      <c r="Z1303" s="327">
        <v>17.600000000000001</v>
      </c>
      <c r="AA1303" s="343">
        <v>5.7105775470473713E-2</v>
      </c>
      <c r="AB1303" s="327">
        <v>0.8</v>
      </c>
      <c r="AC1303" s="343">
        <v>2.5957170668397143E-3</v>
      </c>
      <c r="AD1303" s="344">
        <v>23.732783906554182</v>
      </c>
      <c r="AE1303" s="344">
        <v>31.63</v>
      </c>
      <c r="AF1303" s="344">
        <v>35.689</v>
      </c>
      <c r="AG1303" s="14"/>
      <c r="AH1303" s="327">
        <v>304.2</v>
      </c>
      <c r="AI1303" s="325">
        <v>24.999999999999996</v>
      </c>
      <c r="AJ1303" s="325">
        <v>88.2</v>
      </c>
      <c r="AK1303" s="325">
        <v>25.400000000000002</v>
      </c>
      <c r="AL1303" s="325">
        <v>51</v>
      </c>
      <c r="AM1303" s="325">
        <v>68.400000000000006</v>
      </c>
      <c r="AN1303" s="325">
        <v>37.599999999999994</v>
      </c>
      <c r="AO1303" s="325">
        <v>7.6</v>
      </c>
      <c r="AP1303" s="325">
        <v>1</v>
      </c>
      <c r="AQ1303" s="325">
        <v>0</v>
      </c>
      <c r="AR1303" s="325">
        <v>0</v>
      </c>
      <c r="AS1303" s="325">
        <v>0</v>
      </c>
      <c r="AT1303" s="325">
        <v>0</v>
      </c>
      <c r="AU1303" s="325">
        <v>0</v>
      </c>
      <c r="AV1303" s="325">
        <v>0</v>
      </c>
      <c r="AW1303" s="325">
        <v>0</v>
      </c>
      <c r="AX1303" s="325">
        <v>0</v>
      </c>
      <c r="AY1303" s="325">
        <v>0</v>
      </c>
      <c r="AZ1303" s="325">
        <v>0</v>
      </c>
      <c r="BA1303" s="325">
        <v>0</v>
      </c>
      <c r="BB1303" s="326">
        <v>0</v>
      </c>
      <c r="BC1303" s="327">
        <v>45.800000000000004</v>
      </c>
      <c r="BD1303" s="343">
        <v>0.1505588428665352</v>
      </c>
      <c r="BE1303" s="327">
        <v>8.3999999999999986</v>
      </c>
      <c r="BF1303" s="343">
        <v>2.7613412228796839E-2</v>
      </c>
      <c r="BG1303" s="327">
        <v>0</v>
      </c>
      <c r="BH1303" s="343">
        <v>0</v>
      </c>
      <c r="BI1303" s="344">
        <v>20.729119000657452</v>
      </c>
      <c r="BJ1303" s="344">
        <v>30.117000000000001</v>
      </c>
      <c r="BK1303" s="344">
        <v>33.757999999999996</v>
      </c>
      <c r="BL1303" s="14"/>
      <c r="BM1303" s="327">
        <v>612.40000000000009</v>
      </c>
      <c r="BN1303" s="325">
        <v>28.000000000000004</v>
      </c>
      <c r="BO1303" s="325">
        <v>113.8</v>
      </c>
      <c r="BP1303" s="325">
        <v>114.99999999999999</v>
      </c>
      <c r="BQ1303" s="325">
        <v>106</v>
      </c>
      <c r="BR1303" s="325">
        <v>135.6</v>
      </c>
      <c r="BS1303" s="325">
        <v>87.59999999999998</v>
      </c>
      <c r="BT1303" s="325">
        <v>22</v>
      </c>
      <c r="BU1303" s="325">
        <v>3.6</v>
      </c>
      <c r="BV1303" s="325">
        <v>0.4</v>
      </c>
      <c r="BW1303" s="325">
        <v>0.4</v>
      </c>
      <c r="BX1303" s="325">
        <v>0</v>
      </c>
      <c r="BY1303" s="325">
        <v>0</v>
      </c>
      <c r="BZ1303" s="325">
        <v>0</v>
      </c>
      <c r="CA1303" s="325">
        <v>0</v>
      </c>
      <c r="CB1303" s="325">
        <v>0</v>
      </c>
      <c r="CC1303" s="325">
        <v>0</v>
      </c>
      <c r="CD1303" s="325">
        <v>0</v>
      </c>
      <c r="CE1303" s="325">
        <v>0</v>
      </c>
      <c r="CF1303" s="325">
        <v>0</v>
      </c>
      <c r="CG1303" s="326">
        <v>0</v>
      </c>
      <c r="CH1303" s="283">
        <v>113.60000000000002</v>
      </c>
      <c r="CI1303" s="307">
        <v>0.18549967341606793</v>
      </c>
      <c r="CJ1303" s="283">
        <v>26</v>
      </c>
      <c r="CK1303" s="307">
        <v>4.2455911169170468E-2</v>
      </c>
      <c r="CL1303" s="283">
        <v>0.8</v>
      </c>
      <c r="CM1303" s="307">
        <v>1.3063357282821683E-3</v>
      </c>
      <c r="CN1303" s="308">
        <v>22.240760940561675</v>
      </c>
      <c r="CO1303" s="308">
        <v>30.94</v>
      </c>
      <c r="CP1303" s="308">
        <v>34.665500000000002</v>
      </c>
      <c r="CQ1303" s="9"/>
    </row>
    <row r="1304" spans="1:95" x14ac:dyDescent="0.35">
      <c r="A1304" s="172"/>
      <c r="B1304" s="328" t="s">
        <v>36</v>
      </c>
      <c r="C1304" s="329">
        <v>335.00000000000006</v>
      </c>
      <c r="D1304" s="330">
        <v>3.4000000000000004</v>
      </c>
      <c r="E1304" s="330">
        <v>30.599999999999998</v>
      </c>
      <c r="F1304" s="330">
        <v>97.199999999999989</v>
      </c>
      <c r="G1304" s="330">
        <v>59.599999999999994</v>
      </c>
      <c r="H1304" s="330">
        <v>71.8</v>
      </c>
      <c r="I1304" s="330">
        <v>53.6</v>
      </c>
      <c r="J1304" s="330">
        <v>15.4</v>
      </c>
      <c r="K1304" s="330">
        <v>2.6</v>
      </c>
      <c r="L1304" s="330">
        <v>0.4</v>
      </c>
      <c r="M1304" s="330">
        <v>0.4</v>
      </c>
      <c r="N1304" s="330">
        <v>0</v>
      </c>
      <c r="O1304" s="330">
        <v>0</v>
      </c>
      <c r="P1304" s="330">
        <v>0</v>
      </c>
      <c r="Q1304" s="330">
        <v>0</v>
      </c>
      <c r="R1304" s="330">
        <v>0</v>
      </c>
      <c r="S1304" s="330">
        <v>0</v>
      </c>
      <c r="T1304" s="330">
        <v>0</v>
      </c>
      <c r="U1304" s="330">
        <v>0</v>
      </c>
      <c r="V1304" s="330">
        <v>0</v>
      </c>
      <c r="W1304" s="331">
        <v>0</v>
      </c>
      <c r="X1304" s="332">
        <v>72.400000000000006</v>
      </c>
      <c r="Y1304" s="345">
        <v>0.21611940298507459</v>
      </c>
      <c r="Z1304" s="332">
        <v>18.600000000000001</v>
      </c>
      <c r="AA1304" s="345">
        <v>5.5522388059701486E-2</v>
      </c>
      <c r="AB1304" s="332">
        <v>0.8</v>
      </c>
      <c r="AC1304" s="345">
        <v>2.3880597014925369E-3</v>
      </c>
      <c r="AD1304" s="346">
        <v>23.581576119402975</v>
      </c>
      <c r="AE1304" s="346">
        <v>31.523999999999997</v>
      </c>
      <c r="AF1304" s="346">
        <v>35.655999999999992</v>
      </c>
      <c r="AG1304" s="14"/>
      <c r="AH1304" s="332">
        <v>331.19999999999993</v>
      </c>
      <c r="AI1304" s="330">
        <v>28.4</v>
      </c>
      <c r="AJ1304" s="330">
        <v>97.200000000000017</v>
      </c>
      <c r="AK1304" s="330">
        <v>28.599999999999998</v>
      </c>
      <c r="AL1304" s="330">
        <v>55.400000000000006</v>
      </c>
      <c r="AM1304" s="330">
        <v>72.599999999999994</v>
      </c>
      <c r="AN1304" s="330">
        <v>39.399999999999991</v>
      </c>
      <c r="AO1304" s="330">
        <v>8.6</v>
      </c>
      <c r="AP1304" s="330">
        <v>1</v>
      </c>
      <c r="AQ1304" s="330">
        <v>0</v>
      </c>
      <c r="AR1304" s="330">
        <v>0</v>
      </c>
      <c r="AS1304" s="330">
        <v>0</v>
      </c>
      <c r="AT1304" s="330">
        <v>0</v>
      </c>
      <c r="AU1304" s="330">
        <v>0</v>
      </c>
      <c r="AV1304" s="330">
        <v>0</v>
      </c>
      <c r="AW1304" s="330">
        <v>0</v>
      </c>
      <c r="AX1304" s="330">
        <v>0</v>
      </c>
      <c r="AY1304" s="330">
        <v>0</v>
      </c>
      <c r="AZ1304" s="330">
        <v>0</v>
      </c>
      <c r="BA1304" s="330">
        <v>0</v>
      </c>
      <c r="BB1304" s="331">
        <v>0</v>
      </c>
      <c r="BC1304" s="332">
        <v>48.600000000000009</v>
      </c>
      <c r="BD1304" s="345">
        <v>0.14673913043478268</v>
      </c>
      <c r="BE1304" s="332">
        <v>9.3999999999999986</v>
      </c>
      <c r="BF1304" s="345">
        <v>2.8381642512077296E-2</v>
      </c>
      <c r="BG1304" s="332">
        <v>0</v>
      </c>
      <c r="BH1304" s="345">
        <v>0</v>
      </c>
      <c r="BI1304" s="346">
        <v>20.557681159420301</v>
      </c>
      <c r="BJ1304" s="346">
        <v>29.874500000000001</v>
      </c>
      <c r="BK1304" s="346">
        <v>33.74</v>
      </c>
      <c r="BL1304" s="14"/>
      <c r="BM1304" s="332">
        <v>666.20000000000016</v>
      </c>
      <c r="BN1304" s="330">
        <v>31.800000000000004</v>
      </c>
      <c r="BO1304" s="330">
        <v>127.8</v>
      </c>
      <c r="BP1304" s="330">
        <v>125.8</v>
      </c>
      <c r="BQ1304" s="330">
        <v>115</v>
      </c>
      <c r="BR1304" s="330">
        <v>144.4</v>
      </c>
      <c r="BS1304" s="330">
        <v>92.999999999999986</v>
      </c>
      <c r="BT1304" s="330">
        <v>24</v>
      </c>
      <c r="BU1304" s="330">
        <v>3.6</v>
      </c>
      <c r="BV1304" s="330">
        <v>0.4</v>
      </c>
      <c r="BW1304" s="330">
        <v>0.4</v>
      </c>
      <c r="BX1304" s="330">
        <v>0</v>
      </c>
      <c r="BY1304" s="330">
        <v>0</v>
      </c>
      <c r="BZ1304" s="330">
        <v>0</v>
      </c>
      <c r="CA1304" s="330">
        <v>0</v>
      </c>
      <c r="CB1304" s="330">
        <v>0</v>
      </c>
      <c r="CC1304" s="330">
        <v>0</v>
      </c>
      <c r="CD1304" s="330">
        <v>0</v>
      </c>
      <c r="CE1304" s="330">
        <v>0</v>
      </c>
      <c r="CF1304" s="330">
        <v>0</v>
      </c>
      <c r="CG1304" s="331">
        <v>0</v>
      </c>
      <c r="CH1304" s="288">
        <v>121.00000000000001</v>
      </c>
      <c r="CI1304" s="309">
        <v>0.1816271389972981</v>
      </c>
      <c r="CJ1304" s="288">
        <v>28</v>
      </c>
      <c r="CK1304" s="309">
        <v>4.2029420594416084E-2</v>
      </c>
      <c r="CL1304" s="288">
        <v>0.8</v>
      </c>
      <c r="CM1304" s="309">
        <v>1.2008405884118881E-3</v>
      </c>
      <c r="CN1304" s="310">
        <v>22.07825277694381</v>
      </c>
      <c r="CO1304" s="310">
        <v>30.88</v>
      </c>
      <c r="CP1304" s="310">
        <v>34.609999999999985</v>
      </c>
      <c r="CQ1304" s="9"/>
    </row>
    <row r="1305" spans="1:95" x14ac:dyDescent="0.35">
      <c r="A1305" s="172"/>
      <c r="B1305" s="333" t="s">
        <v>37</v>
      </c>
      <c r="C1305" s="334">
        <v>337.80000000000007</v>
      </c>
      <c r="D1305" s="335">
        <v>3.4000000000000004</v>
      </c>
      <c r="E1305" s="335">
        <v>30.599999999999998</v>
      </c>
      <c r="F1305" s="335">
        <v>97.399999999999991</v>
      </c>
      <c r="G1305" s="335">
        <v>60.199999999999996</v>
      </c>
      <c r="H1305" s="335">
        <v>72.599999999999994</v>
      </c>
      <c r="I1305" s="335">
        <v>54.4</v>
      </c>
      <c r="J1305" s="335">
        <v>15.799999999999999</v>
      </c>
      <c r="K1305" s="335">
        <v>2.6</v>
      </c>
      <c r="L1305" s="335">
        <v>0.4</v>
      </c>
      <c r="M1305" s="335">
        <v>0.4</v>
      </c>
      <c r="N1305" s="335">
        <v>0</v>
      </c>
      <c r="O1305" s="335">
        <v>0</v>
      </c>
      <c r="P1305" s="335">
        <v>0</v>
      </c>
      <c r="Q1305" s="335">
        <v>0</v>
      </c>
      <c r="R1305" s="335">
        <v>0</v>
      </c>
      <c r="S1305" s="335">
        <v>0</v>
      </c>
      <c r="T1305" s="335">
        <v>0</v>
      </c>
      <c r="U1305" s="335">
        <v>0</v>
      </c>
      <c r="V1305" s="335">
        <v>0</v>
      </c>
      <c r="W1305" s="336">
        <v>0</v>
      </c>
      <c r="X1305" s="337">
        <v>73.599999999999994</v>
      </c>
      <c r="Y1305" s="347">
        <v>0.2178804026050917</v>
      </c>
      <c r="Z1305" s="337">
        <v>19</v>
      </c>
      <c r="AA1305" s="347">
        <v>5.6246299585553571E-2</v>
      </c>
      <c r="AB1305" s="337">
        <v>0.8</v>
      </c>
      <c r="AC1305" s="347">
        <v>2.368265245707519E-3</v>
      </c>
      <c r="AD1305" s="348">
        <v>23.60448337292161</v>
      </c>
      <c r="AE1305" s="348">
        <v>31.523999999999997</v>
      </c>
      <c r="AF1305" s="348">
        <v>35.625</v>
      </c>
      <c r="AG1305" s="14"/>
      <c r="AH1305" s="337">
        <v>336.79999999999995</v>
      </c>
      <c r="AI1305" s="335">
        <v>29.4</v>
      </c>
      <c r="AJ1305" s="335">
        <v>99.600000000000023</v>
      </c>
      <c r="AK1305" s="335">
        <v>28.599999999999998</v>
      </c>
      <c r="AL1305" s="335">
        <v>55.600000000000009</v>
      </c>
      <c r="AM1305" s="335">
        <v>73.599999999999994</v>
      </c>
      <c r="AN1305" s="335">
        <v>39.999999999999993</v>
      </c>
      <c r="AO1305" s="335">
        <v>9</v>
      </c>
      <c r="AP1305" s="335">
        <v>1</v>
      </c>
      <c r="AQ1305" s="335">
        <v>0</v>
      </c>
      <c r="AR1305" s="335">
        <v>0</v>
      </c>
      <c r="AS1305" s="335">
        <v>0</v>
      </c>
      <c r="AT1305" s="335">
        <v>0</v>
      </c>
      <c r="AU1305" s="335">
        <v>0</v>
      </c>
      <c r="AV1305" s="335">
        <v>0</v>
      </c>
      <c r="AW1305" s="335">
        <v>0</v>
      </c>
      <c r="AX1305" s="335">
        <v>0</v>
      </c>
      <c r="AY1305" s="335">
        <v>0</v>
      </c>
      <c r="AZ1305" s="335">
        <v>0</v>
      </c>
      <c r="BA1305" s="335">
        <v>0</v>
      </c>
      <c r="BB1305" s="336">
        <v>0</v>
      </c>
      <c r="BC1305" s="337">
        <v>49.600000000000009</v>
      </c>
      <c r="BD1305" s="347">
        <v>0.14726840855106893</v>
      </c>
      <c r="BE1305" s="337">
        <v>9.7999999999999989</v>
      </c>
      <c r="BF1305" s="347">
        <v>2.9097387173396674E-2</v>
      </c>
      <c r="BG1305" s="337">
        <v>0</v>
      </c>
      <c r="BH1305" s="347">
        <v>0</v>
      </c>
      <c r="BI1305" s="348">
        <v>20.516258179654972</v>
      </c>
      <c r="BJ1305" s="348">
        <v>29.874500000000001</v>
      </c>
      <c r="BK1305" s="348">
        <v>33.74</v>
      </c>
      <c r="BL1305" s="14"/>
      <c r="BM1305" s="337">
        <v>674.60000000000014</v>
      </c>
      <c r="BN1305" s="335">
        <v>32.800000000000004</v>
      </c>
      <c r="BO1305" s="335">
        <v>130.19999999999999</v>
      </c>
      <c r="BP1305" s="335">
        <v>126</v>
      </c>
      <c r="BQ1305" s="335">
        <v>115.8</v>
      </c>
      <c r="BR1305" s="335">
        <v>146.19999999999999</v>
      </c>
      <c r="BS1305" s="335">
        <v>94.399999999999977</v>
      </c>
      <c r="BT1305" s="335">
        <v>24.8</v>
      </c>
      <c r="BU1305" s="335">
        <v>3.6</v>
      </c>
      <c r="BV1305" s="335">
        <v>0.4</v>
      </c>
      <c r="BW1305" s="335">
        <v>0.4</v>
      </c>
      <c r="BX1305" s="335">
        <v>0</v>
      </c>
      <c r="BY1305" s="335">
        <v>0</v>
      </c>
      <c r="BZ1305" s="335">
        <v>0</v>
      </c>
      <c r="CA1305" s="335">
        <v>0</v>
      </c>
      <c r="CB1305" s="335">
        <v>0</v>
      </c>
      <c r="CC1305" s="335">
        <v>0</v>
      </c>
      <c r="CD1305" s="335">
        <v>0</v>
      </c>
      <c r="CE1305" s="335">
        <v>0</v>
      </c>
      <c r="CF1305" s="335">
        <v>0</v>
      </c>
      <c r="CG1305" s="336">
        <v>0</v>
      </c>
      <c r="CH1305" s="293">
        <v>123.20000000000002</v>
      </c>
      <c r="CI1305" s="311">
        <v>0.18262674177290245</v>
      </c>
      <c r="CJ1305" s="293">
        <v>28.8</v>
      </c>
      <c r="CK1305" s="311">
        <v>4.269196560924992E-2</v>
      </c>
      <c r="CL1305" s="293">
        <v>0.8</v>
      </c>
      <c r="CM1305" s="311">
        <v>1.1858879335902755E-3</v>
      </c>
      <c r="CN1305" s="312">
        <v>22.061747399702785</v>
      </c>
      <c r="CO1305" s="312">
        <v>30.88</v>
      </c>
      <c r="CP1305" s="312">
        <v>34.64</v>
      </c>
      <c r="CQ1305" s="9"/>
    </row>
    <row r="1306" spans="1:95" x14ac:dyDescent="0.35">
      <c r="A1306" s="172"/>
      <c r="B1306" s="338" t="s">
        <v>38</v>
      </c>
      <c r="C1306" s="339">
        <v>338.80000000000007</v>
      </c>
      <c r="D1306" s="340">
        <v>3.4000000000000004</v>
      </c>
      <c r="E1306" s="340">
        <v>30.799999999999997</v>
      </c>
      <c r="F1306" s="340">
        <v>98.199999999999989</v>
      </c>
      <c r="G1306" s="340">
        <v>60.199999999999996</v>
      </c>
      <c r="H1306" s="340">
        <v>72.599999999999994</v>
      </c>
      <c r="I1306" s="340">
        <v>54.4</v>
      </c>
      <c r="J1306" s="340">
        <v>15.799999999999999</v>
      </c>
      <c r="K1306" s="340">
        <v>2.6</v>
      </c>
      <c r="L1306" s="340">
        <v>0.4</v>
      </c>
      <c r="M1306" s="340">
        <v>0.4</v>
      </c>
      <c r="N1306" s="340">
        <v>0</v>
      </c>
      <c r="O1306" s="340">
        <v>0</v>
      </c>
      <c r="P1306" s="340">
        <v>0</v>
      </c>
      <c r="Q1306" s="340">
        <v>0</v>
      </c>
      <c r="R1306" s="340">
        <v>0</v>
      </c>
      <c r="S1306" s="340">
        <v>0</v>
      </c>
      <c r="T1306" s="340">
        <v>0</v>
      </c>
      <c r="U1306" s="340">
        <v>0</v>
      </c>
      <c r="V1306" s="340">
        <v>0</v>
      </c>
      <c r="W1306" s="341">
        <v>0</v>
      </c>
      <c r="X1306" s="342">
        <v>73.599999999999994</v>
      </c>
      <c r="Y1306" s="349">
        <v>0.21723730814639899</v>
      </c>
      <c r="Z1306" s="342">
        <v>19</v>
      </c>
      <c r="AA1306" s="349">
        <v>5.6080283353010615E-2</v>
      </c>
      <c r="AB1306" s="342">
        <v>0.8</v>
      </c>
      <c r="AC1306" s="349">
        <v>2.3612750885478153E-3</v>
      </c>
      <c r="AD1306" s="350">
        <v>23.596540731995272</v>
      </c>
      <c r="AE1306" s="350">
        <v>31.54</v>
      </c>
      <c r="AF1306" s="350">
        <v>35.574999999999996</v>
      </c>
      <c r="AG1306" s="14"/>
      <c r="AH1306" s="342">
        <v>338.99999999999994</v>
      </c>
      <c r="AI1306" s="340">
        <v>29.4</v>
      </c>
      <c r="AJ1306" s="340">
        <v>100.60000000000002</v>
      </c>
      <c r="AK1306" s="340">
        <v>28.799999999999997</v>
      </c>
      <c r="AL1306" s="340">
        <v>55.800000000000011</v>
      </c>
      <c r="AM1306" s="340">
        <v>73.8</v>
      </c>
      <c r="AN1306" s="340">
        <v>40.399999999999991</v>
      </c>
      <c r="AO1306" s="340">
        <v>9</v>
      </c>
      <c r="AP1306" s="340">
        <v>1.2</v>
      </c>
      <c r="AQ1306" s="340">
        <v>0</v>
      </c>
      <c r="AR1306" s="340">
        <v>0</v>
      </c>
      <c r="AS1306" s="340">
        <v>0</v>
      </c>
      <c r="AT1306" s="340">
        <v>0</v>
      </c>
      <c r="AU1306" s="340">
        <v>0</v>
      </c>
      <c r="AV1306" s="340">
        <v>0</v>
      </c>
      <c r="AW1306" s="340">
        <v>0</v>
      </c>
      <c r="AX1306" s="340">
        <v>0</v>
      </c>
      <c r="AY1306" s="340">
        <v>0</v>
      </c>
      <c r="AZ1306" s="340">
        <v>0</v>
      </c>
      <c r="BA1306" s="340">
        <v>0</v>
      </c>
      <c r="BB1306" s="341">
        <v>0</v>
      </c>
      <c r="BC1306" s="342">
        <v>50.2</v>
      </c>
      <c r="BD1306" s="349">
        <v>0.14808259587020653</v>
      </c>
      <c r="BE1306" s="342">
        <v>10.000000000000002</v>
      </c>
      <c r="BF1306" s="349">
        <v>2.9498525073746323E-2</v>
      </c>
      <c r="BG1306" s="342">
        <v>0</v>
      </c>
      <c r="BH1306" s="349">
        <v>0</v>
      </c>
      <c r="BI1306" s="350">
        <v>20.527693215339234</v>
      </c>
      <c r="BJ1306" s="350">
        <v>29.959999999999997</v>
      </c>
      <c r="BK1306" s="350">
        <v>33.744</v>
      </c>
      <c r="BL1306" s="14"/>
      <c r="BM1306" s="342">
        <v>677.80000000000007</v>
      </c>
      <c r="BN1306" s="340">
        <v>32.800000000000004</v>
      </c>
      <c r="BO1306" s="340">
        <v>131.39999999999998</v>
      </c>
      <c r="BP1306" s="340">
        <v>127.00000000000001</v>
      </c>
      <c r="BQ1306" s="340">
        <v>116</v>
      </c>
      <c r="BR1306" s="340">
        <v>146.39999999999998</v>
      </c>
      <c r="BS1306" s="340">
        <v>94.799999999999969</v>
      </c>
      <c r="BT1306" s="340">
        <v>24.8</v>
      </c>
      <c r="BU1306" s="340">
        <v>3.8</v>
      </c>
      <c r="BV1306" s="340">
        <v>0.4</v>
      </c>
      <c r="BW1306" s="340">
        <v>0.4</v>
      </c>
      <c r="BX1306" s="340">
        <v>0</v>
      </c>
      <c r="BY1306" s="340">
        <v>0</v>
      </c>
      <c r="BZ1306" s="340">
        <v>0</v>
      </c>
      <c r="CA1306" s="340">
        <v>0</v>
      </c>
      <c r="CB1306" s="340">
        <v>0</v>
      </c>
      <c r="CC1306" s="340">
        <v>0</v>
      </c>
      <c r="CD1306" s="340">
        <v>0</v>
      </c>
      <c r="CE1306" s="340">
        <v>0</v>
      </c>
      <c r="CF1306" s="340">
        <v>0</v>
      </c>
      <c r="CG1306" s="341">
        <v>0</v>
      </c>
      <c r="CH1306" s="298">
        <v>123.80000000000003</v>
      </c>
      <c r="CI1306" s="313">
        <v>0.1826497491885512</v>
      </c>
      <c r="CJ1306" s="298">
        <v>29</v>
      </c>
      <c r="CK1306" s="313">
        <v>4.2785482443198582E-2</v>
      </c>
      <c r="CL1306" s="298">
        <v>0.8</v>
      </c>
      <c r="CM1306" s="313">
        <v>1.1802891708468574E-3</v>
      </c>
      <c r="CN1306" s="314">
        <v>22.061664207730846</v>
      </c>
      <c r="CO1306" s="314">
        <v>30.895</v>
      </c>
      <c r="CP1306" s="314">
        <v>34.655000000000001</v>
      </c>
      <c r="CQ1306" s="9"/>
    </row>
    <row r="1307" spans="1:95" x14ac:dyDescent="0.35">
      <c r="A1307" s="172"/>
      <c r="C1307" s="15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AE1307" s="26"/>
      <c r="AG1307" s="9"/>
      <c r="AH1307" s="15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L1307" s="9"/>
      <c r="BM1307" s="15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O1307" s="19"/>
      <c r="CP1307" s="19"/>
      <c r="CQ1307" s="9"/>
    </row>
    <row r="1308" spans="1:95" x14ac:dyDescent="0.35">
      <c r="A1308" s="172"/>
      <c r="B1308" s="177" t="s">
        <v>12</v>
      </c>
      <c r="C1308" s="17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36"/>
      <c r="AG1308" s="9"/>
      <c r="AM1308" s="9"/>
      <c r="AN1308" s="9"/>
      <c r="BL1308" s="9"/>
      <c r="BR1308" s="9"/>
      <c r="BS1308" s="9"/>
      <c r="CQ1308" s="9"/>
    </row>
    <row r="1309" spans="1:95" x14ac:dyDescent="0.35">
      <c r="A1309" s="172"/>
      <c r="B1309" s="229">
        <v>0</v>
      </c>
      <c r="C1309" s="77">
        <v>0.42857142857142855</v>
      </c>
      <c r="D1309" s="237">
        <v>0</v>
      </c>
      <c r="E1309" s="70">
        <v>0</v>
      </c>
      <c r="F1309" s="70">
        <v>0.14285714285714285</v>
      </c>
      <c r="G1309" s="70">
        <v>0</v>
      </c>
      <c r="H1309" s="70">
        <v>0.14285714285714285</v>
      </c>
      <c r="I1309" s="70">
        <v>0.14285714285714285</v>
      </c>
      <c r="J1309" s="70">
        <v>0</v>
      </c>
      <c r="K1309" s="70">
        <v>0</v>
      </c>
      <c r="L1309" s="70">
        <v>0</v>
      </c>
      <c r="M1309" s="70">
        <v>0</v>
      </c>
      <c r="N1309" s="70">
        <v>0</v>
      </c>
      <c r="O1309" s="70">
        <v>0</v>
      </c>
      <c r="P1309" s="70">
        <v>0</v>
      </c>
      <c r="Q1309" s="70">
        <v>0</v>
      </c>
      <c r="R1309" s="70">
        <v>0</v>
      </c>
      <c r="S1309" s="70">
        <v>0</v>
      </c>
      <c r="T1309" s="70">
        <v>0</v>
      </c>
      <c r="U1309" s="70">
        <v>0</v>
      </c>
      <c r="V1309" s="70">
        <v>0</v>
      </c>
      <c r="W1309" s="238">
        <v>0</v>
      </c>
      <c r="X1309" s="238">
        <v>0.14285714285714285</v>
      </c>
      <c r="Y1309" s="27">
        <v>0.33333333333333331</v>
      </c>
      <c r="Z1309" s="238">
        <v>0</v>
      </c>
      <c r="AA1309" s="27">
        <v>0</v>
      </c>
      <c r="AB1309" s="238">
        <v>0</v>
      </c>
      <c r="AC1309" s="27">
        <v>0</v>
      </c>
      <c r="AD1309" s="22">
        <v>25.340000000000003</v>
      </c>
      <c r="AE1309" s="22" t="s">
        <v>105</v>
      </c>
      <c r="AF1309" s="22" t="s">
        <v>105</v>
      </c>
      <c r="AG1309" s="9"/>
      <c r="AH1309" s="77">
        <v>0.42857142857142855</v>
      </c>
      <c r="AI1309" s="237">
        <v>0</v>
      </c>
      <c r="AJ1309" s="70">
        <v>0</v>
      </c>
      <c r="AK1309" s="70">
        <v>0</v>
      </c>
      <c r="AL1309" s="70">
        <v>0</v>
      </c>
      <c r="AM1309" s="70">
        <v>0.14285714285714285</v>
      </c>
      <c r="AN1309" s="70">
        <v>0.14285714285714285</v>
      </c>
      <c r="AO1309" s="70">
        <v>0</v>
      </c>
      <c r="AP1309" s="70">
        <v>0.14285714285714285</v>
      </c>
      <c r="AQ1309" s="70">
        <v>0</v>
      </c>
      <c r="AR1309" s="70">
        <v>0</v>
      </c>
      <c r="AS1309" s="70">
        <v>0</v>
      </c>
      <c r="AT1309" s="70">
        <v>0</v>
      </c>
      <c r="AU1309" s="70">
        <v>0</v>
      </c>
      <c r="AV1309" s="70">
        <v>0</v>
      </c>
      <c r="AW1309" s="70">
        <v>0</v>
      </c>
      <c r="AX1309" s="70">
        <v>0</v>
      </c>
      <c r="AY1309" s="70">
        <v>0</v>
      </c>
      <c r="AZ1309" s="70">
        <v>0</v>
      </c>
      <c r="BA1309" s="70">
        <v>0</v>
      </c>
      <c r="BB1309" s="238">
        <v>0</v>
      </c>
      <c r="BC1309" s="238">
        <v>0.2857142857142857</v>
      </c>
      <c r="BD1309" s="27">
        <v>0.66666666666666663</v>
      </c>
      <c r="BE1309" s="238">
        <v>0.14285714285714285</v>
      </c>
      <c r="BF1309" s="27">
        <v>0.33333333333333331</v>
      </c>
      <c r="BG1309" s="238">
        <v>0</v>
      </c>
      <c r="BH1309" s="27">
        <v>0</v>
      </c>
      <c r="BI1309" s="22">
        <v>33.08</v>
      </c>
      <c r="BJ1309" s="22" t="s">
        <v>105</v>
      </c>
      <c r="BK1309" s="22" t="s">
        <v>105</v>
      </c>
      <c r="BL1309" s="9"/>
      <c r="BM1309" s="77">
        <v>0.85714285714285698</v>
      </c>
      <c r="BN1309" s="237">
        <v>0</v>
      </c>
      <c r="BO1309" s="70">
        <v>0</v>
      </c>
      <c r="BP1309" s="70">
        <v>0.14285714285714285</v>
      </c>
      <c r="BQ1309" s="70">
        <v>0</v>
      </c>
      <c r="BR1309" s="70">
        <v>0.2857142857142857</v>
      </c>
      <c r="BS1309" s="70">
        <v>0.2857142857142857</v>
      </c>
      <c r="BT1309" s="70">
        <v>0</v>
      </c>
      <c r="BU1309" s="70">
        <v>0.14285714285714285</v>
      </c>
      <c r="BV1309" s="70">
        <v>0</v>
      </c>
      <c r="BW1309" s="70">
        <v>0</v>
      </c>
      <c r="BX1309" s="70">
        <v>0</v>
      </c>
      <c r="BY1309" s="70">
        <v>0</v>
      </c>
      <c r="BZ1309" s="70">
        <v>0</v>
      </c>
      <c r="CA1309" s="70">
        <v>0</v>
      </c>
      <c r="CB1309" s="70">
        <v>0</v>
      </c>
      <c r="CC1309" s="70">
        <v>0</v>
      </c>
      <c r="CD1309" s="70">
        <v>0</v>
      </c>
      <c r="CE1309" s="70">
        <v>0</v>
      </c>
      <c r="CF1309" s="70">
        <v>0</v>
      </c>
      <c r="CG1309" s="238">
        <v>0</v>
      </c>
      <c r="CH1309" s="238">
        <v>0.42857142857142855</v>
      </c>
      <c r="CI1309" s="27">
        <v>0.50000000000000011</v>
      </c>
      <c r="CJ1309" s="238">
        <v>0.14285714285714285</v>
      </c>
      <c r="CK1309" s="27">
        <v>0.16666666666666669</v>
      </c>
      <c r="CL1309" s="238">
        <v>0</v>
      </c>
      <c r="CM1309" s="27">
        <v>0</v>
      </c>
      <c r="CN1309" s="22">
        <v>29.210000000000004</v>
      </c>
      <c r="CO1309" s="22">
        <v>40.511499999999998</v>
      </c>
      <c r="CP1309" s="22" t="s">
        <v>105</v>
      </c>
      <c r="CQ1309" s="9"/>
    </row>
    <row r="1310" spans="1:95" x14ac:dyDescent="0.35">
      <c r="A1310" s="172"/>
      <c r="B1310" s="229">
        <v>4.1667000000000003E-2</v>
      </c>
      <c r="C1310" s="78">
        <v>0</v>
      </c>
      <c r="D1310" s="193">
        <v>0</v>
      </c>
      <c r="E1310" s="101">
        <v>0</v>
      </c>
      <c r="F1310" s="101">
        <v>0</v>
      </c>
      <c r="G1310" s="101">
        <v>0</v>
      </c>
      <c r="H1310" s="101">
        <v>0</v>
      </c>
      <c r="I1310" s="101">
        <v>0</v>
      </c>
      <c r="J1310" s="101">
        <v>0</v>
      </c>
      <c r="K1310" s="101">
        <v>0</v>
      </c>
      <c r="L1310" s="101">
        <v>0</v>
      </c>
      <c r="M1310" s="101">
        <v>0</v>
      </c>
      <c r="N1310" s="101">
        <v>0</v>
      </c>
      <c r="O1310" s="101">
        <v>0</v>
      </c>
      <c r="P1310" s="101">
        <v>0</v>
      </c>
      <c r="Q1310" s="101">
        <v>0</v>
      </c>
      <c r="R1310" s="101">
        <v>0</v>
      </c>
      <c r="S1310" s="101">
        <v>0</v>
      </c>
      <c r="T1310" s="101">
        <v>0</v>
      </c>
      <c r="U1310" s="101">
        <v>0</v>
      </c>
      <c r="V1310" s="101">
        <v>0</v>
      </c>
      <c r="W1310" s="239">
        <v>0</v>
      </c>
      <c r="X1310" s="239">
        <v>0</v>
      </c>
      <c r="Y1310" s="28" t="s">
        <v>105</v>
      </c>
      <c r="Z1310" s="239">
        <v>0</v>
      </c>
      <c r="AA1310" s="28" t="s">
        <v>105</v>
      </c>
      <c r="AB1310" s="239">
        <v>0</v>
      </c>
      <c r="AC1310" s="28" t="s">
        <v>105</v>
      </c>
      <c r="AD1310" s="24" t="s">
        <v>105</v>
      </c>
      <c r="AE1310" s="24" t="s">
        <v>105</v>
      </c>
      <c r="AF1310" s="24" t="s">
        <v>105</v>
      </c>
      <c r="AG1310" s="9"/>
      <c r="AH1310" s="78">
        <v>0</v>
      </c>
      <c r="AI1310" s="193">
        <v>0</v>
      </c>
      <c r="AJ1310" s="101">
        <v>0</v>
      </c>
      <c r="AK1310" s="101">
        <v>0</v>
      </c>
      <c r="AL1310" s="101">
        <v>0</v>
      </c>
      <c r="AM1310" s="101">
        <v>0</v>
      </c>
      <c r="AN1310" s="101">
        <v>0</v>
      </c>
      <c r="AO1310" s="101">
        <v>0</v>
      </c>
      <c r="AP1310" s="101">
        <v>0</v>
      </c>
      <c r="AQ1310" s="101">
        <v>0</v>
      </c>
      <c r="AR1310" s="101">
        <v>0</v>
      </c>
      <c r="AS1310" s="101">
        <v>0</v>
      </c>
      <c r="AT1310" s="101">
        <v>0</v>
      </c>
      <c r="AU1310" s="101">
        <v>0</v>
      </c>
      <c r="AV1310" s="101">
        <v>0</v>
      </c>
      <c r="AW1310" s="101">
        <v>0</v>
      </c>
      <c r="AX1310" s="101">
        <v>0</v>
      </c>
      <c r="AY1310" s="101">
        <v>0</v>
      </c>
      <c r="AZ1310" s="101">
        <v>0</v>
      </c>
      <c r="BA1310" s="101">
        <v>0</v>
      </c>
      <c r="BB1310" s="239">
        <v>0</v>
      </c>
      <c r="BC1310" s="239">
        <v>0</v>
      </c>
      <c r="BD1310" s="28" t="s">
        <v>105</v>
      </c>
      <c r="BE1310" s="239">
        <v>0</v>
      </c>
      <c r="BF1310" s="28" t="s">
        <v>105</v>
      </c>
      <c r="BG1310" s="239">
        <v>0</v>
      </c>
      <c r="BH1310" s="28" t="s">
        <v>105</v>
      </c>
      <c r="BI1310" s="24" t="s">
        <v>105</v>
      </c>
      <c r="BJ1310" s="24" t="s">
        <v>105</v>
      </c>
      <c r="BK1310" s="24" t="s">
        <v>105</v>
      </c>
      <c r="BL1310" s="9"/>
      <c r="BM1310" s="78">
        <v>0</v>
      </c>
      <c r="BN1310" s="193">
        <v>0</v>
      </c>
      <c r="BO1310" s="101">
        <v>0</v>
      </c>
      <c r="BP1310" s="101">
        <v>0</v>
      </c>
      <c r="BQ1310" s="101">
        <v>0</v>
      </c>
      <c r="BR1310" s="101">
        <v>0</v>
      </c>
      <c r="BS1310" s="101">
        <v>0</v>
      </c>
      <c r="BT1310" s="101">
        <v>0</v>
      </c>
      <c r="BU1310" s="101">
        <v>0</v>
      </c>
      <c r="BV1310" s="101">
        <v>0</v>
      </c>
      <c r="BW1310" s="101">
        <v>0</v>
      </c>
      <c r="BX1310" s="101">
        <v>0</v>
      </c>
      <c r="BY1310" s="101">
        <v>0</v>
      </c>
      <c r="BZ1310" s="101">
        <v>0</v>
      </c>
      <c r="CA1310" s="101">
        <v>0</v>
      </c>
      <c r="CB1310" s="101">
        <v>0</v>
      </c>
      <c r="CC1310" s="101">
        <v>0</v>
      </c>
      <c r="CD1310" s="101">
        <v>0</v>
      </c>
      <c r="CE1310" s="101">
        <v>0</v>
      </c>
      <c r="CF1310" s="101">
        <v>0</v>
      </c>
      <c r="CG1310" s="239">
        <v>0</v>
      </c>
      <c r="CH1310" s="239">
        <v>0</v>
      </c>
      <c r="CI1310" s="28" t="s">
        <v>105</v>
      </c>
      <c r="CJ1310" s="239">
        <v>0</v>
      </c>
      <c r="CK1310" s="28" t="s">
        <v>105</v>
      </c>
      <c r="CL1310" s="239">
        <v>0</v>
      </c>
      <c r="CM1310" s="28" t="s">
        <v>105</v>
      </c>
      <c r="CN1310" s="24" t="s">
        <v>105</v>
      </c>
      <c r="CO1310" s="24" t="s">
        <v>105</v>
      </c>
      <c r="CP1310" s="24" t="s">
        <v>105</v>
      </c>
      <c r="CQ1310" s="9"/>
    </row>
    <row r="1311" spans="1:95" x14ac:dyDescent="0.35">
      <c r="A1311" s="172"/>
      <c r="B1311" s="229">
        <v>8.3333000000000004E-2</v>
      </c>
      <c r="C1311" s="78">
        <v>0</v>
      </c>
      <c r="D1311" s="193">
        <v>0</v>
      </c>
      <c r="E1311" s="101">
        <v>0</v>
      </c>
      <c r="F1311" s="101">
        <v>0</v>
      </c>
      <c r="G1311" s="101">
        <v>0</v>
      </c>
      <c r="H1311" s="101">
        <v>0</v>
      </c>
      <c r="I1311" s="101">
        <v>0</v>
      </c>
      <c r="J1311" s="101">
        <v>0</v>
      </c>
      <c r="K1311" s="101">
        <v>0</v>
      </c>
      <c r="L1311" s="101">
        <v>0</v>
      </c>
      <c r="M1311" s="101">
        <v>0</v>
      </c>
      <c r="N1311" s="101">
        <v>0</v>
      </c>
      <c r="O1311" s="101">
        <v>0</v>
      </c>
      <c r="P1311" s="101">
        <v>0</v>
      </c>
      <c r="Q1311" s="101">
        <v>0</v>
      </c>
      <c r="R1311" s="101">
        <v>0</v>
      </c>
      <c r="S1311" s="101">
        <v>0</v>
      </c>
      <c r="T1311" s="101">
        <v>0</v>
      </c>
      <c r="U1311" s="101">
        <v>0</v>
      </c>
      <c r="V1311" s="101">
        <v>0</v>
      </c>
      <c r="W1311" s="239">
        <v>0</v>
      </c>
      <c r="X1311" s="239">
        <v>0</v>
      </c>
      <c r="Y1311" s="28" t="s">
        <v>105</v>
      </c>
      <c r="Z1311" s="239">
        <v>0</v>
      </c>
      <c r="AA1311" s="28" t="s">
        <v>105</v>
      </c>
      <c r="AB1311" s="239">
        <v>0</v>
      </c>
      <c r="AC1311" s="28" t="s">
        <v>105</v>
      </c>
      <c r="AD1311" s="24" t="s">
        <v>105</v>
      </c>
      <c r="AE1311" s="24" t="s">
        <v>105</v>
      </c>
      <c r="AF1311" s="24" t="s">
        <v>105</v>
      </c>
      <c r="AG1311" s="9"/>
      <c r="AH1311" s="78">
        <v>0.14285714285714285</v>
      </c>
      <c r="AI1311" s="193">
        <v>0</v>
      </c>
      <c r="AJ1311" s="101">
        <v>0.14285714285714285</v>
      </c>
      <c r="AK1311" s="101">
        <v>0</v>
      </c>
      <c r="AL1311" s="101">
        <v>0</v>
      </c>
      <c r="AM1311" s="101">
        <v>0</v>
      </c>
      <c r="AN1311" s="101">
        <v>0</v>
      </c>
      <c r="AO1311" s="101">
        <v>0</v>
      </c>
      <c r="AP1311" s="101">
        <v>0</v>
      </c>
      <c r="AQ1311" s="101">
        <v>0</v>
      </c>
      <c r="AR1311" s="101">
        <v>0</v>
      </c>
      <c r="AS1311" s="101">
        <v>0</v>
      </c>
      <c r="AT1311" s="101">
        <v>0</v>
      </c>
      <c r="AU1311" s="101">
        <v>0</v>
      </c>
      <c r="AV1311" s="101">
        <v>0</v>
      </c>
      <c r="AW1311" s="101">
        <v>0</v>
      </c>
      <c r="AX1311" s="101">
        <v>0</v>
      </c>
      <c r="AY1311" s="101">
        <v>0</v>
      </c>
      <c r="AZ1311" s="101">
        <v>0</v>
      </c>
      <c r="BA1311" s="101">
        <v>0</v>
      </c>
      <c r="BB1311" s="239">
        <v>0</v>
      </c>
      <c r="BC1311" s="239">
        <v>0</v>
      </c>
      <c r="BD1311" s="28">
        <v>0</v>
      </c>
      <c r="BE1311" s="239">
        <v>0</v>
      </c>
      <c r="BF1311" s="28">
        <v>0</v>
      </c>
      <c r="BG1311" s="239">
        <v>0</v>
      </c>
      <c r="BH1311" s="28">
        <v>0</v>
      </c>
      <c r="BI1311" s="24">
        <v>13.86</v>
      </c>
      <c r="BJ1311" s="24" t="s">
        <v>105</v>
      </c>
      <c r="BK1311" s="24" t="s">
        <v>105</v>
      </c>
      <c r="BL1311" s="9"/>
      <c r="BM1311" s="78">
        <v>0.14285714285714285</v>
      </c>
      <c r="BN1311" s="193">
        <v>0</v>
      </c>
      <c r="BO1311" s="101">
        <v>0.14285714285714285</v>
      </c>
      <c r="BP1311" s="101">
        <v>0</v>
      </c>
      <c r="BQ1311" s="101">
        <v>0</v>
      </c>
      <c r="BR1311" s="101">
        <v>0</v>
      </c>
      <c r="BS1311" s="101">
        <v>0</v>
      </c>
      <c r="BT1311" s="101">
        <v>0</v>
      </c>
      <c r="BU1311" s="101">
        <v>0</v>
      </c>
      <c r="BV1311" s="101">
        <v>0</v>
      </c>
      <c r="BW1311" s="101">
        <v>0</v>
      </c>
      <c r="BX1311" s="101">
        <v>0</v>
      </c>
      <c r="BY1311" s="101">
        <v>0</v>
      </c>
      <c r="BZ1311" s="101">
        <v>0</v>
      </c>
      <c r="CA1311" s="101">
        <v>0</v>
      </c>
      <c r="CB1311" s="101">
        <v>0</v>
      </c>
      <c r="CC1311" s="101">
        <v>0</v>
      </c>
      <c r="CD1311" s="101">
        <v>0</v>
      </c>
      <c r="CE1311" s="101">
        <v>0</v>
      </c>
      <c r="CF1311" s="101">
        <v>0</v>
      </c>
      <c r="CG1311" s="239">
        <v>0</v>
      </c>
      <c r="CH1311" s="239">
        <v>0</v>
      </c>
      <c r="CI1311" s="28">
        <v>0</v>
      </c>
      <c r="CJ1311" s="239">
        <v>0</v>
      </c>
      <c r="CK1311" s="28">
        <v>0</v>
      </c>
      <c r="CL1311" s="239">
        <v>0</v>
      </c>
      <c r="CM1311" s="28">
        <v>0</v>
      </c>
      <c r="CN1311" s="24">
        <v>13.86</v>
      </c>
      <c r="CO1311" s="24" t="s">
        <v>105</v>
      </c>
      <c r="CP1311" s="24" t="s">
        <v>105</v>
      </c>
      <c r="CQ1311" s="9"/>
    </row>
    <row r="1312" spans="1:95" x14ac:dyDescent="0.35">
      <c r="A1312" s="172"/>
      <c r="B1312" s="229">
        <v>0.125</v>
      </c>
      <c r="C1312" s="78">
        <v>0</v>
      </c>
      <c r="D1312" s="193">
        <v>0</v>
      </c>
      <c r="E1312" s="101">
        <v>0</v>
      </c>
      <c r="F1312" s="101">
        <v>0</v>
      </c>
      <c r="G1312" s="101">
        <v>0</v>
      </c>
      <c r="H1312" s="101">
        <v>0</v>
      </c>
      <c r="I1312" s="101">
        <v>0</v>
      </c>
      <c r="J1312" s="101">
        <v>0</v>
      </c>
      <c r="K1312" s="101">
        <v>0</v>
      </c>
      <c r="L1312" s="101">
        <v>0</v>
      </c>
      <c r="M1312" s="101">
        <v>0</v>
      </c>
      <c r="N1312" s="101">
        <v>0</v>
      </c>
      <c r="O1312" s="101">
        <v>0</v>
      </c>
      <c r="P1312" s="101">
        <v>0</v>
      </c>
      <c r="Q1312" s="101">
        <v>0</v>
      </c>
      <c r="R1312" s="101">
        <v>0</v>
      </c>
      <c r="S1312" s="101">
        <v>0</v>
      </c>
      <c r="T1312" s="101">
        <v>0</v>
      </c>
      <c r="U1312" s="101">
        <v>0</v>
      </c>
      <c r="V1312" s="101">
        <v>0</v>
      </c>
      <c r="W1312" s="239">
        <v>0</v>
      </c>
      <c r="X1312" s="239">
        <v>0</v>
      </c>
      <c r="Y1312" s="28" t="s">
        <v>105</v>
      </c>
      <c r="Z1312" s="239">
        <v>0</v>
      </c>
      <c r="AA1312" s="28" t="s">
        <v>105</v>
      </c>
      <c r="AB1312" s="239">
        <v>0</v>
      </c>
      <c r="AC1312" s="28" t="s">
        <v>105</v>
      </c>
      <c r="AD1312" s="24" t="s">
        <v>105</v>
      </c>
      <c r="AE1312" s="24" t="s">
        <v>105</v>
      </c>
      <c r="AF1312" s="24" t="s">
        <v>105</v>
      </c>
      <c r="AG1312" s="9"/>
      <c r="AH1312" s="78">
        <v>0.14285714285714285</v>
      </c>
      <c r="AI1312" s="193">
        <v>0</v>
      </c>
      <c r="AJ1312" s="101">
        <v>0</v>
      </c>
      <c r="AK1312" s="101">
        <v>0</v>
      </c>
      <c r="AL1312" s="101">
        <v>0</v>
      </c>
      <c r="AM1312" s="101">
        <v>0</v>
      </c>
      <c r="AN1312" s="101">
        <v>0.14285714285714285</v>
      </c>
      <c r="AO1312" s="101">
        <v>0</v>
      </c>
      <c r="AP1312" s="101">
        <v>0</v>
      </c>
      <c r="AQ1312" s="101">
        <v>0</v>
      </c>
      <c r="AR1312" s="101">
        <v>0</v>
      </c>
      <c r="AS1312" s="101">
        <v>0</v>
      </c>
      <c r="AT1312" s="101">
        <v>0</v>
      </c>
      <c r="AU1312" s="101">
        <v>0</v>
      </c>
      <c r="AV1312" s="101">
        <v>0</v>
      </c>
      <c r="AW1312" s="101">
        <v>0</v>
      </c>
      <c r="AX1312" s="101">
        <v>0</v>
      </c>
      <c r="AY1312" s="101">
        <v>0</v>
      </c>
      <c r="AZ1312" s="101">
        <v>0</v>
      </c>
      <c r="BA1312" s="101">
        <v>0</v>
      </c>
      <c r="BB1312" s="239">
        <v>0</v>
      </c>
      <c r="BC1312" s="239">
        <v>0.14285714285714285</v>
      </c>
      <c r="BD1312" s="28">
        <v>1</v>
      </c>
      <c r="BE1312" s="239">
        <v>0</v>
      </c>
      <c r="BF1312" s="28">
        <v>0</v>
      </c>
      <c r="BG1312" s="239">
        <v>0</v>
      </c>
      <c r="BH1312" s="28">
        <v>0</v>
      </c>
      <c r="BI1312" s="24">
        <v>32.25</v>
      </c>
      <c r="BJ1312" s="24" t="s">
        <v>105</v>
      </c>
      <c r="BK1312" s="24" t="s">
        <v>105</v>
      </c>
      <c r="BL1312" s="9"/>
      <c r="BM1312" s="78">
        <v>0.14285714285714285</v>
      </c>
      <c r="BN1312" s="193">
        <v>0</v>
      </c>
      <c r="BO1312" s="101">
        <v>0</v>
      </c>
      <c r="BP1312" s="101">
        <v>0</v>
      </c>
      <c r="BQ1312" s="101">
        <v>0</v>
      </c>
      <c r="BR1312" s="101">
        <v>0</v>
      </c>
      <c r="BS1312" s="101">
        <v>0.14285714285714285</v>
      </c>
      <c r="BT1312" s="101">
        <v>0</v>
      </c>
      <c r="BU1312" s="101">
        <v>0</v>
      </c>
      <c r="BV1312" s="101">
        <v>0</v>
      </c>
      <c r="BW1312" s="101">
        <v>0</v>
      </c>
      <c r="BX1312" s="101">
        <v>0</v>
      </c>
      <c r="BY1312" s="101">
        <v>0</v>
      </c>
      <c r="BZ1312" s="101">
        <v>0</v>
      </c>
      <c r="CA1312" s="101">
        <v>0</v>
      </c>
      <c r="CB1312" s="101">
        <v>0</v>
      </c>
      <c r="CC1312" s="101">
        <v>0</v>
      </c>
      <c r="CD1312" s="101">
        <v>0</v>
      </c>
      <c r="CE1312" s="101">
        <v>0</v>
      </c>
      <c r="CF1312" s="101">
        <v>0</v>
      </c>
      <c r="CG1312" s="239">
        <v>0</v>
      </c>
      <c r="CH1312" s="239">
        <v>0.14285714285714285</v>
      </c>
      <c r="CI1312" s="28">
        <v>1</v>
      </c>
      <c r="CJ1312" s="239">
        <v>0</v>
      </c>
      <c r="CK1312" s="28">
        <v>0</v>
      </c>
      <c r="CL1312" s="239">
        <v>0</v>
      </c>
      <c r="CM1312" s="28">
        <v>0</v>
      </c>
      <c r="CN1312" s="24">
        <v>32.25</v>
      </c>
      <c r="CO1312" s="24" t="s">
        <v>105</v>
      </c>
      <c r="CP1312" s="24" t="s">
        <v>105</v>
      </c>
      <c r="CQ1312" s="9"/>
    </row>
    <row r="1313" spans="1:95" x14ac:dyDescent="0.35">
      <c r="A1313" s="172"/>
      <c r="B1313" s="229">
        <v>0.16666700000000001</v>
      </c>
      <c r="C1313" s="78">
        <v>0.2857142857142857</v>
      </c>
      <c r="D1313" s="193">
        <v>0</v>
      </c>
      <c r="E1313" s="101">
        <v>0</v>
      </c>
      <c r="F1313" s="101">
        <v>0.2857142857142857</v>
      </c>
      <c r="G1313" s="101">
        <v>0</v>
      </c>
      <c r="H1313" s="101">
        <v>0</v>
      </c>
      <c r="I1313" s="101">
        <v>0</v>
      </c>
      <c r="J1313" s="101">
        <v>0</v>
      </c>
      <c r="K1313" s="101">
        <v>0</v>
      </c>
      <c r="L1313" s="101">
        <v>0</v>
      </c>
      <c r="M1313" s="101">
        <v>0</v>
      </c>
      <c r="N1313" s="101">
        <v>0</v>
      </c>
      <c r="O1313" s="101">
        <v>0</v>
      </c>
      <c r="P1313" s="101">
        <v>0</v>
      </c>
      <c r="Q1313" s="101">
        <v>0</v>
      </c>
      <c r="R1313" s="101">
        <v>0</v>
      </c>
      <c r="S1313" s="101">
        <v>0</v>
      </c>
      <c r="T1313" s="101">
        <v>0</v>
      </c>
      <c r="U1313" s="101">
        <v>0</v>
      </c>
      <c r="V1313" s="101">
        <v>0</v>
      </c>
      <c r="W1313" s="239">
        <v>0</v>
      </c>
      <c r="X1313" s="239">
        <v>0</v>
      </c>
      <c r="Y1313" s="28">
        <v>0</v>
      </c>
      <c r="Z1313" s="239">
        <v>0</v>
      </c>
      <c r="AA1313" s="28">
        <v>0</v>
      </c>
      <c r="AB1313" s="239">
        <v>0</v>
      </c>
      <c r="AC1313" s="28">
        <v>0</v>
      </c>
      <c r="AD1313" s="24">
        <v>16.175000000000001</v>
      </c>
      <c r="AE1313" s="24" t="s">
        <v>105</v>
      </c>
      <c r="AF1313" s="24" t="s">
        <v>105</v>
      </c>
      <c r="AG1313" s="9"/>
      <c r="AH1313" s="78">
        <v>0</v>
      </c>
      <c r="AI1313" s="193">
        <v>0</v>
      </c>
      <c r="AJ1313" s="101">
        <v>0</v>
      </c>
      <c r="AK1313" s="101">
        <v>0</v>
      </c>
      <c r="AL1313" s="101">
        <v>0</v>
      </c>
      <c r="AM1313" s="101">
        <v>0</v>
      </c>
      <c r="AN1313" s="101">
        <v>0</v>
      </c>
      <c r="AO1313" s="101">
        <v>0</v>
      </c>
      <c r="AP1313" s="101">
        <v>0</v>
      </c>
      <c r="AQ1313" s="101">
        <v>0</v>
      </c>
      <c r="AR1313" s="101">
        <v>0</v>
      </c>
      <c r="AS1313" s="101">
        <v>0</v>
      </c>
      <c r="AT1313" s="101">
        <v>0</v>
      </c>
      <c r="AU1313" s="101">
        <v>0</v>
      </c>
      <c r="AV1313" s="101">
        <v>0</v>
      </c>
      <c r="AW1313" s="101">
        <v>0</v>
      </c>
      <c r="AX1313" s="101">
        <v>0</v>
      </c>
      <c r="AY1313" s="101">
        <v>0</v>
      </c>
      <c r="AZ1313" s="101">
        <v>0</v>
      </c>
      <c r="BA1313" s="101">
        <v>0</v>
      </c>
      <c r="BB1313" s="239">
        <v>0</v>
      </c>
      <c r="BC1313" s="239">
        <v>0</v>
      </c>
      <c r="BD1313" s="28" t="s">
        <v>105</v>
      </c>
      <c r="BE1313" s="239">
        <v>0</v>
      </c>
      <c r="BF1313" s="28" t="s">
        <v>105</v>
      </c>
      <c r="BG1313" s="239">
        <v>0</v>
      </c>
      <c r="BH1313" s="28" t="s">
        <v>105</v>
      </c>
      <c r="BI1313" s="24" t="s">
        <v>105</v>
      </c>
      <c r="BJ1313" s="24" t="s">
        <v>105</v>
      </c>
      <c r="BK1313" s="24" t="s">
        <v>105</v>
      </c>
      <c r="BL1313" s="9"/>
      <c r="BM1313" s="78">
        <v>0.2857142857142857</v>
      </c>
      <c r="BN1313" s="193">
        <v>0</v>
      </c>
      <c r="BO1313" s="101">
        <v>0</v>
      </c>
      <c r="BP1313" s="101">
        <v>0.2857142857142857</v>
      </c>
      <c r="BQ1313" s="101">
        <v>0</v>
      </c>
      <c r="BR1313" s="101">
        <v>0</v>
      </c>
      <c r="BS1313" s="101">
        <v>0</v>
      </c>
      <c r="BT1313" s="101">
        <v>0</v>
      </c>
      <c r="BU1313" s="101">
        <v>0</v>
      </c>
      <c r="BV1313" s="101">
        <v>0</v>
      </c>
      <c r="BW1313" s="101">
        <v>0</v>
      </c>
      <c r="BX1313" s="101">
        <v>0</v>
      </c>
      <c r="BY1313" s="101">
        <v>0</v>
      </c>
      <c r="BZ1313" s="101">
        <v>0</v>
      </c>
      <c r="CA1313" s="101">
        <v>0</v>
      </c>
      <c r="CB1313" s="101">
        <v>0</v>
      </c>
      <c r="CC1313" s="101">
        <v>0</v>
      </c>
      <c r="CD1313" s="101">
        <v>0</v>
      </c>
      <c r="CE1313" s="101">
        <v>0</v>
      </c>
      <c r="CF1313" s="101">
        <v>0</v>
      </c>
      <c r="CG1313" s="239">
        <v>0</v>
      </c>
      <c r="CH1313" s="239">
        <v>0</v>
      </c>
      <c r="CI1313" s="28">
        <v>0</v>
      </c>
      <c r="CJ1313" s="239">
        <v>0</v>
      </c>
      <c r="CK1313" s="28">
        <v>0</v>
      </c>
      <c r="CL1313" s="239">
        <v>0</v>
      </c>
      <c r="CM1313" s="28">
        <v>0</v>
      </c>
      <c r="CN1313" s="24">
        <v>16.175000000000001</v>
      </c>
      <c r="CO1313" s="24" t="s">
        <v>105</v>
      </c>
      <c r="CP1313" s="24" t="s">
        <v>105</v>
      </c>
      <c r="CQ1313" s="9"/>
    </row>
    <row r="1314" spans="1:95" x14ac:dyDescent="0.35">
      <c r="A1314" s="172"/>
      <c r="B1314" s="229">
        <v>0.20833299999999999</v>
      </c>
      <c r="C1314" s="78">
        <v>0.5714285714285714</v>
      </c>
      <c r="D1314" s="193">
        <v>0</v>
      </c>
      <c r="E1314" s="101">
        <v>0.14285714285714285</v>
      </c>
      <c r="F1314" s="101">
        <v>0.42857142857142855</v>
      </c>
      <c r="G1314" s="101">
        <v>0</v>
      </c>
      <c r="H1314" s="101">
        <v>0</v>
      </c>
      <c r="I1314" s="101">
        <v>0</v>
      </c>
      <c r="J1314" s="101">
        <v>0</v>
      </c>
      <c r="K1314" s="101">
        <v>0</v>
      </c>
      <c r="L1314" s="101">
        <v>0</v>
      </c>
      <c r="M1314" s="101">
        <v>0</v>
      </c>
      <c r="N1314" s="101">
        <v>0</v>
      </c>
      <c r="O1314" s="101">
        <v>0</v>
      </c>
      <c r="P1314" s="101">
        <v>0</v>
      </c>
      <c r="Q1314" s="101">
        <v>0</v>
      </c>
      <c r="R1314" s="101">
        <v>0</v>
      </c>
      <c r="S1314" s="101">
        <v>0</v>
      </c>
      <c r="T1314" s="101">
        <v>0</v>
      </c>
      <c r="U1314" s="101">
        <v>0</v>
      </c>
      <c r="V1314" s="101">
        <v>0</v>
      </c>
      <c r="W1314" s="239">
        <v>0</v>
      </c>
      <c r="X1314" s="239">
        <v>0</v>
      </c>
      <c r="Y1314" s="28">
        <v>0</v>
      </c>
      <c r="Z1314" s="239">
        <v>0</v>
      </c>
      <c r="AA1314" s="28">
        <v>0</v>
      </c>
      <c r="AB1314" s="239">
        <v>0</v>
      </c>
      <c r="AC1314" s="28">
        <v>0</v>
      </c>
      <c r="AD1314" s="24">
        <v>14.547499999999999</v>
      </c>
      <c r="AE1314" s="24" t="s">
        <v>105</v>
      </c>
      <c r="AF1314" s="24" t="s">
        <v>105</v>
      </c>
      <c r="AG1314" s="9"/>
      <c r="AH1314" s="78">
        <v>1.1428571428571428</v>
      </c>
      <c r="AI1314" s="193">
        <v>0</v>
      </c>
      <c r="AJ1314" s="101">
        <v>0.7142857142857143</v>
      </c>
      <c r="AK1314" s="101">
        <v>0.14285714285714285</v>
      </c>
      <c r="AL1314" s="101">
        <v>0.14285714285714285</v>
      </c>
      <c r="AM1314" s="101">
        <v>0.14285714285714285</v>
      </c>
      <c r="AN1314" s="101">
        <v>0</v>
      </c>
      <c r="AO1314" s="101">
        <v>0</v>
      </c>
      <c r="AP1314" s="101">
        <v>0</v>
      </c>
      <c r="AQ1314" s="101">
        <v>0</v>
      </c>
      <c r="AR1314" s="101">
        <v>0</v>
      </c>
      <c r="AS1314" s="101">
        <v>0</v>
      </c>
      <c r="AT1314" s="101">
        <v>0</v>
      </c>
      <c r="AU1314" s="101">
        <v>0</v>
      </c>
      <c r="AV1314" s="101">
        <v>0</v>
      </c>
      <c r="AW1314" s="101">
        <v>0</v>
      </c>
      <c r="AX1314" s="101">
        <v>0</v>
      </c>
      <c r="AY1314" s="101">
        <v>0</v>
      </c>
      <c r="AZ1314" s="101">
        <v>0</v>
      </c>
      <c r="BA1314" s="101">
        <v>0</v>
      </c>
      <c r="BB1314" s="239">
        <v>0</v>
      </c>
      <c r="BC1314" s="239">
        <v>0</v>
      </c>
      <c r="BD1314" s="28">
        <v>0</v>
      </c>
      <c r="BE1314" s="239">
        <v>0</v>
      </c>
      <c r="BF1314" s="28">
        <v>0</v>
      </c>
      <c r="BG1314" s="239">
        <v>0</v>
      </c>
      <c r="BH1314" s="28">
        <v>0</v>
      </c>
      <c r="BI1314" s="24">
        <v>15.984999999999999</v>
      </c>
      <c r="BJ1314" s="24">
        <v>26.536499999999997</v>
      </c>
      <c r="BK1314" s="24" t="s">
        <v>105</v>
      </c>
      <c r="BL1314" s="9"/>
      <c r="BM1314" s="78">
        <v>1.714285714285714</v>
      </c>
      <c r="BN1314" s="193">
        <v>0</v>
      </c>
      <c r="BO1314" s="101">
        <v>0.8571428571428571</v>
      </c>
      <c r="BP1314" s="101">
        <v>0.5714285714285714</v>
      </c>
      <c r="BQ1314" s="101">
        <v>0.14285714285714285</v>
      </c>
      <c r="BR1314" s="101">
        <v>0.14285714285714285</v>
      </c>
      <c r="BS1314" s="101">
        <v>0</v>
      </c>
      <c r="BT1314" s="101">
        <v>0</v>
      </c>
      <c r="BU1314" s="101">
        <v>0</v>
      </c>
      <c r="BV1314" s="101">
        <v>0</v>
      </c>
      <c r="BW1314" s="101">
        <v>0</v>
      </c>
      <c r="BX1314" s="101">
        <v>0</v>
      </c>
      <c r="BY1314" s="101">
        <v>0</v>
      </c>
      <c r="BZ1314" s="101">
        <v>0</v>
      </c>
      <c r="CA1314" s="101">
        <v>0</v>
      </c>
      <c r="CB1314" s="101">
        <v>0</v>
      </c>
      <c r="CC1314" s="101">
        <v>0</v>
      </c>
      <c r="CD1314" s="101">
        <v>0</v>
      </c>
      <c r="CE1314" s="101">
        <v>0</v>
      </c>
      <c r="CF1314" s="101">
        <v>0</v>
      </c>
      <c r="CG1314" s="239">
        <v>0</v>
      </c>
      <c r="CH1314" s="239">
        <v>0</v>
      </c>
      <c r="CI1314" s="28">
        <v>0</v>
      </c>
      <c r="CJ1314" s="239">
        <v>0</v>
      </c>
      <c r="CK1314" s="28">
        <v>0</v>
      </c>
      <c r="CL1314" s="239">
        <v>0</v>
      </c>
      <c r="CM1314" s="28">
        <v>0</v>
      </c>
      <c r="CN1314" s="24">
        <v>15.505833333333335</v>
      </c>
      <c r="CO1314" s="24">
        <v>22.810499999999994</v>
      </c>
      <c r="CP1314" s="24" t="s">
        <v>105</v>
      </c>
      <c r="CQ1314" s="9"/>
    </row>
    <row r="1315" spans="1:95" x14ac:dyDescent="0.35">
      <c r="A1315" s="172"/>
      <c r="B1315" s="229">
        <v>0.25</v>
      </c>
      <c r="C1315" s="78">
        <v>3.8571428571428568</v>
      </c>
      <c r="D1315" s="193">
        <v>0</v>
      </c>
      <c r="E1315" s="101">
        <v>1</v>
      </c>
      <c r="F1315" s="101">
        <v>2.2857142857142856</v>
      </c>
      <c r="G1315" s="101">
        <v>0.42857142857142855</v>
      </c>
      <c r="H1315" s="101">
        <v>0</v>
      </c>
      <c r="I1315" s="101">
        <v>0.14285714285714285</v>
      </c>
      <c r="J1315" s="101">
        <v>0</v>
      </c>
      <c r="K1315" s="101">
        <v>0</v>
      </c>
      <c r="L1315" s="101">
        <v>0</v>
      </c>
      <c r="M1315" s="101">
        <v>0</v>
      </c>
      <c r="N1315" s="101">
        <v>0</v>
      </c>
      <c r="O1315" s="101">
        <v>0</v>
      </c>
      <c r="P1315" s="101">
        <v>0</v>
      </c>
      <c r="Q1315" s="101">
        <v>0</v>
      </c>
      <c r="R1315" s="101">
        <v>0</v>
      </c>
      <c r="S1315" s="101">
        <v>0</v>
      </c>
      <c r="T1315" s="101">
        <v>0</v>
      </c>
      <c r="U1315" s="101">
        <v>0</v>
      </c>
      <c r="V1315" s="101">
        <v>0</v>
      </c>
      <c r="W1315" s="239">
        <v>0</v>
      </c>
      <c r="X1315" s="239">
        <v>0.14285714285714285</v>
      </c>
      <c r="Y1315" s="28">
        <v>3.7037037037037042E-2</v>
      </c>
      <c r="Z1315" s="239">
        <v>0</v>
      </c>
      <c r="AA1315" s="28">
        <v>0</v>
      </c>
      <c r="AB1315" s="239">
        <v>0</v>
      </c>
      <c r="AC1315" s="28">
        <v>0</v>
      </c>
      <c r="AD1315" s="24">
        <v>17.248888888888889</v>
      </c>
      <c r="AE1315" s="24">
        <v>20.198</v>
      </c>
      <c r="AF1315" s="24">
        <v>28.561999999999983</v>
      </c>
      <c r="AG1315" s="9"/>
      <c r="AH1315" s="78">
        <v>3.1428571428571428</v>
      </c>
      <c r="AI1315" s="193">
        <v>0.2857142857142857</v>
      </c>
      <c r="AJ1315" s="101">
        <v>1.2857142857142858</v>
      </c>
      <c r="AK1315" s="101">
        <v>0.14285714285714285</v>
      </c>
      <c r="AL1315" s="101">
        <v>1</v>
      </c>
      <c r="AM1315" s="101">
        <v>0.2857142857142857</v>
      </c>
      <c r="AN1315" s="101">
        <v>0.14285714285714285</v>
      </c>
      <c r="AO1315" s="101">
        <v>0</v>
      </c>
      <c r="AP1315" s="101">
        <v>0</v>
      </c>
      <c r="AQ1315" s="101">
        <v>0</v>
      </c>
      <c r="AR1315" s="101">
        <v>0</v>
      </c>
      <c r="AS1315" s="101">
        <v>0</v>
      </c>
      <c r="AT1315" s="101">
        <v>0</v>
      </c>
      <c r="AU1315" s="101">
        <v>0</v>
      </c>
      <c r="AV1315" s="101">
        <v>0</v>
      </c>
      <c r="AW1315" s="101">
        <v>0</v>
      </c>
      <c r="AX1315" s="101">
        <v>0</v>
      </c>
      <c r="AY1315" s="101">
        <v>0</v>
      </c>
      <c r="AZ1315" s="101">
        <v>0</v>
      </c>
      <c r="BA1315" s="101">
        <v>0</v>
      </c>
      <c r="BB1315" s="239">
        <v>0</v>
      </c>
      <c r="BC1315" s="239">
        <v>0.14285714285714285</v>
      </c>
      <c r="BD1315" s="28">
        <v>4.5454545454545456E-2</v>
      </c>
      <c r="BE1315" s="239">
        <v>0</v>
      </c>
      <c r="BF1315" s="28">
        <v>0</v>
      </c>
      <c r="BG1315" s="239">
        <v>0</v>
      </c>
      <c r="BH1315" s="28">
        <v>0</v>
      </c>
      <c r="BI1315" s="24">
        <v>17.568181818181817</v>
      </c>
      <c r="BJ1315" s="24">
        <v>25.954500000000003</v>
      </c>
      <c r="BK1315" s="24">
        <v>32.185999999999993</v>
      </c>
      <c r="BL1315" s="9"/>
      <c r="BM1315" s="78">
        <v>7</v>
      </c>
      <c r="BN1315" s="193">
        <v>0.2857142857142857</v>
      </c>
      <c r="BO1315" s="101">
        <v>2.2857142857142856</v>
      </c>
      <c r="BP1315" s="101">
        <v>2.4285714285714284</v>
      </c>
      <c r="BQ1315" s="101">
        <v>1.4285714285714286</v>
      </c>
      <c r="BR1315" s="101">
        <v>0.2857142857142857</v>
      </c>
      <c r="BS1315" s="101">
        <v>0.2857142857142857</v>
      </c>
      <c r="BT1315" s="101">
        <v>0</v>
      </c>
      <c r="BU1315" s="101">
        <v>0</v>
      </c>
      <c r="BV1315" s="101">
        <v>0</v>
      </c>
      <c r="BW1315" s="101">
        <v>0</v>
      </c>
      <c r="BX1315" s="101">
        <v>0</v>
      </c>
      <c r="BY1315" s="101">
        <v>0</v>
      </c>
      <c r="BZ1315" s="101">
        <v>0</v>
      </c>
      <c r="CA1315" s="101">
        <v>0</v>
      </c>
      <c r="CB1315" s="101">
        <v>0</v>
      </c>
      <c r="CC1315" s="101">
        <v>0</v>
      </c>
      <c r="CD1315" s="101">
        <v>0</v>
      </c>
      <c r="CE1315" s="101">
        <v>0</v>
      </c>
      <c r="CF1315" s="101">
        <v>0</v>
      </c>
      <c r="CG1315" s="239">
        <v>0</v>
      </c>
      <c r="CH1315" s="239">
        <v>0.2857142857142857</v>
      </c>
      <c r="CI1315" s="28">
        <v>4.0816326530612242E-2</v>
      </c>
      <c r="CJ1315" s="239">
        <v>0</v>
      </c>
      <c r="CK1315" s="28">
        <v>0</v>
      </c>
      <c r="CL1315" s="239">
        <v>0</v>
      </c>
      <c r="CM1315" s="28">
        <v>0</v>
      </c>
      <c r="CN1315" s="24">
        <v>17.392244897959181</v>
      </c>
      <c r="CO1315" s="24">
        <v>22.990000000000002</v>
      </c>
      <c r="CP1315" s="24">
        <v>29.575000000000003</v>
      </c>
      <c r="CQ1315" s="9"/>
    </row>
    <row r="1316" spans="1:95" x14ac:dyDescent="0.35">
      <c r="A1316" s="172"/>
      <c r="B1316" s="229">
        <v>0.29166700000000001</v>
      </c>
      <c r="C1316" s="78">
        <v>16</v>
      </c>
      <c r="D1316" s="193">
        <v>0</v>
      </c>
      <c r="E1316" s="101">
        <v>1.2857142857142858</v>
      </c>
      <c r="F1316" s="101">
        <v>7</v>
      </c>
      <c r="G1316" s="101">
        <v>3.5714285714285716</v>
      </c>
      <c r="H1316" s="101">
        <v>1.4285714285714286</v>
      </c>
      <c r="I1316" s="101">
        <v>2</v>
      </c>
      <c r="J1316" s="101">
        <v>0.7142857142857143</v>
      </c>
      <c r="K1316" s="101">
        <v>0</v>
      </c>
      <c r="L1316" s="101">
        <v>0</v>
      </c>
      <c r="M1316" s="101">
        <v>0</v>
      </c>
      <c r="N1316" s="101">
        <v>0</v>
      </c>
      <c r="O1316" s="101">
        <v>0</v>
      </c>
      <c r="P1316" s="101">
        <v>0</v>
      </c>
      <c r="Q1316" s="101">
        <v>0</v>
      </c>
      <c r="R1316" s="101">
        <v>0</v>
      </c>
      <c r="S1316" s="101">
        <v>0</v>
      </c>
      <c r="T1316" s="101">
        <v>0</v>
      </c>
      <c r="U1316" s="101">
        <v>0</v>
      </c>
      <c r="V1316" s="101">
        <v>0</v>
      </c>
      <c r="W1316" s="239">
        <v>0</v>
      </c>
      <c r="X1316" s="239">
        <v>2.7142857142857144</v>
      </c>
      <c r="Y1316" s="28">
        <v>0.16964285714285715</v>
      </c>
      <c r="Z1316" s="239">
        <v>0.7142857142857143</v>
      </c>
      <c r="AA1316" s="28">
        <v>4.4642857142857144E-2</v>
      </c>
      <c r="AB1316" s="239">
        <v>0</v>
      </c>
      <c r="AC1316" s="28">
        <v>0</v>
      </c>
      <c r="AD1316" s="24">
        <v>21.751428571428555</v>
      </c>
      <c r="AE1316" s="24">
        <v>30.9025</v>
      </c>
      <c r="AF1316" s="24">
        <v>35.218499999999992</v>
      </c>
      <c r="AG1316" s="9"/>
      <c r="AH1316" s="78">
        <v>14.571428571428571</v>
      </c>
      <c r="AI1316" s="193">
        <v>0.2857142857142857</v>
      </c>
      <c r="AJ1316" s="101">
        <v>2.2857142857142856</v>
      </c>
      <c r="AK1316" s="101">
        <v>1.2857142857142858</v>
      </c>
      <c r="AL1316" s="101">
        <v>3.5714285714285716</v>
      </c>
      <c r="AM1316" s="101">
        <v>4.7142857142857144</v>
      </c>
      <c r="AN1316" s="101">
        <v>2</v>
      </c>
      <c r="AO1316" s="101">
        <v>0.42857142857142855</v>
      </c>
      <c r="AP1316" s="101">
        <v>0</v>
      </c>
      <c r="AQ1316" s="101">
        <v>0</v>
      </c>
      <c r="AR1316" s="101">
        <v>0</v>
      </c>
      <c r="AS1316" s="101">
        <v>0</v>
      </c>
      <c r="AT1316" s="101">
        <v>0</v>
      </c>
      <c r="AU1316" s="101">
        <v>0</v>
      </c>
      <c r="AV1316" s="101">
        <v>0</v>
      </c>
      <c r="AW1316" s="101">
        <v>0</v>
      </c>
      <c r="AX1316" s="101">
        <v>0</v>
      </c>
      <c r="AY1316" s="101">
        <v>0</v>
      </c>
      <c r="AZ1316" s="101">
        <v>0</v>
      </c>
      <c r="BA1316" s="101">
        <v>0</v>
      </c>
      <c r="BB1316" s="239">
        <v>0</v>
      </c>
      <c r="BC1316" s="239">
        <v>2.2857142857142856</v>
      </c>
      <c r="BD1316" s="28">
        <v>0.15686274509803921</v>
      </c>
      <c r="BE1316" s="239">
        <v>0.42857142857142855</v>
      </c>
      <c r="BF1316" s="28">
        <v>2.9411764705882353E-2</v>
      </c>
      <c r="BG1316" s="239">
        <v>0</v>
      </c>
      <c r="BH1316" s="28">
        <v>0</v>
      </c>
      <c r="BI1316" s="24">
        <v>23.61049019607843</v>
      </c>
      <c r="BJ1316" s="24">
        <v>30.736999999999998</v>
      </c>
      <c r="BK1316" s="24">
        <v>34.329499999999996</v>
      </c>
      <c r="BL1316" s="9"/>
      <c r="BM1316" s="78">
        <v>30.571428571428573</v>
      </c>
      <c r="BN1316" s="193">
        <v>0.2857142857142857</v>
      </c>
      <c r="BO1316" s="101">
        <v>3.5714285714285716</v>
      </c>
      <c r="BP1316" s="101">
        <v>8.2857142857142865</v>
      </c>
      <c r="BQ1316" s="101">
        <v>7.1428571428571432</v>
      </c>
      <c r="BR1316" s="101">
        <v>6.1428571428571432</v>
      </c>
      <c r="BS1316" s="101">
        <v>4</v>
      </c>
      <c r="BT1316" s="101">
        <v>1.1428571428571428</v>
      </c>
      <c r="BU1316" s="101">
        <v>0</v>
      </c>
      <c r="BV1316" s="101">
        <v>0</v>
      </c>
      <c r="BW1316" s="101">
        <v>0</v>
      </c>
      <c r="BX1316" s="101">
        <v>0</v>
      </c>
      <c r="BY1316" s="101">
        <v>0</v>
      </c>
      <c r="BZ1316" s="101">
        <v>0</v>
      </c>
      <c r="CA1316" s="101">
        <v>0</v>
      </c>
      <c r="CB1316" s="101">
        <v>0</v>
      </c>
      <c r="CC1316" s="101">
        <v>0</v>
      </c>
      <c r="CD1316" s="101">
        <v>0</v>
      </c>
      <c r="CE1316" s="101">
        <v>0</v>
      </c>
      <c r="CF1316" s="101">
        <v>0</v>
      </c>
      <c r="CG1316" s="239">
        <v>0</v>
      </c>
      <c r="CH1316" s="239">
        <v>5</v>
      </c>
      <c r="CI1316" s="28">
        <v>0.16355140186915887</v>
      </c>
      <c r="CJ1316" s="239">
        <v>1.1428571428571428</v>
      </c>
      <c r="CK1316" s="28">
        <v>3.7383177570093455E-2</v>
      </c>
      <c r="CL1316" s="239">
        <v>0</v>
      </c>
      <c r="CM1316" s="28">
        <v>0</v>
      </c>
      <c r="CN1316" s="24">
        <v>22.63752336448599</v>
      </c>
      <c r="CO1316" s="24">
        <v>30.875</v>
      </c>
      <c r="CP1316" s="24">
        <v>34.49</v>
      </c>
      <c r="CQ1316" s="9"/>
    </row>
    <row r="1317" spans="1:95" x14ac:dyDescent="0.35">
      <c r="A1317" s="172"/>
      <c r="B1317" s="229">
        <v>0.33333299999999999</v>
      </c>
      <c r="C1317" s="78">
        <v>26.142857142857142</v>
      </c>
      <c r="D1317" s="193">
        <v>0.14285714285714285</v>
      </c>
      <c r="E1317" s="101">
        <v>1.1428571428571428</v>
      </c>
      <c r="F1317" s="101">
        <v>7.8571428571428568</v>
      </c>
      <c r="G1317" s="101">
        <v>4.4285714285714288</v>
      </c>
      <c r="H1317" s="101">
        <v>6.2857142857142856</v>
      </c>
      <c r="I1317" s="101">
        <v>4.5714285714285712</v>
      </c>
      <c r="J1317" s="101">
        <v>1.1428571428571428</v>
      </c>
      <c r="K1317" s="101">
        <v>0.42857142857142855</v>
      </c>
      <c r="L1317" s="101">
        <v>0</v>
      </c>
      <c r="M1317" s="101">
        <v>0.14285714285714285</v>
      </c>
      <c r="N1317" s="101">
        <v>0</v>
      </c>
      <c r="O1317" s="101">
        <v>0</v>
      </c>
      <c r="P1317" s="101">
        <v>0</v>
      </c>
      <c r="Q1317" s="101">
        <v>0</v>
      </c>
      <c r="R1317" s="101">
        <v>0</v>
      </c>
      <c r="S1317" s="101">
        <v>0</v>
      </c>
      <c r="T1317" s="101">
        <v>0</v>
      </c>
      <c r="U1317" s="101">
        <v>0</v>
      </c>
      <c r="V1317" s="101">
        <v>0</v>
      </c>
      <c r="W1317" s="239">
        <v>0</v>
      </c>
      <c r="X1317" s="239">
        <v>6.2857142857142856</v>
      </c>
      <c r="Y1317" s="28">
        <v>0.24043715846994534</v>
      </c>
      <c r="Z1317" s="239">
        <v>1.5714285714285714</v>
      </c>
      <c r="AA1317" s="28">
        <v>6.0109289617486336E-2</v>
      </c>
      <c r="AB1317" s="239">
        <v>0.14285714285714285</v>
      </c>
      <c r="AC1317" s="28">
        <v>5.4644808743169399E-3</v>
      </c>
      <c r="AD1317" s="24">
        <v>24.649071038251346</v>
      </c>
      <c r="AE1317" s="24">
        <v>32.514000000000003</v>
      </c>
      <c r="AF1317" s="24">
        <v>36.859999999999985</v>
      </c>
      <c r="AG1317" s="9"/>
      <c r="AH1317" s="78">
        <v>26.285714285714285</v>
      </c>
      <c r="AI1317" s="193">
        <v>2</v>
      </c>
      <c r="AJ1317" s="101">
        <v>4.4285714285714288</v>
      </c>
      <c r="AK1317" s="101">
        <v>1.1428571428571428</v>
      </c>
      <c r="AL1317" s="101">
        <v>5.4285714285714288</v>
      </c>
      <c r="AM1317" s="101">
        <v>8</v>
      </c>
      <c r="AN1317" s="101">
        <v>4.2857142857142856</v>
      </c>
      <c r="AO1317" s="101">
        <v>0.8571428571428571</v>
      </c>
      <c r="AP1317" s="101">
        <v>0.14285714285714285</v>
      </c>
      <c r="AQ1317" s="101">
        <v>0</v>
      </c>
      <c r="AR1317" s="101">
        <v>0</v>
      </c>
      <c r="AS1317" s="101">
        <v>0</v>
      </c>
      <c r="AT1317" s="101">
        <v>0</v>
      </c>
      <c r="AU1317" s="101">
        <v>0</v>
      </c>
      <c r="AV1317" s="101">
        <v>0</v>
      </c>
      <c r="AW1317" s="101">
        <v>0</v>
      </c>
      <c r="AX1317" s="101">
        <v>0</v>
      </c>
      <c r="AY1317" s="101">
        <v>0</v>
      </c>
      <c r="AZ1317" s="101">
        <v>0</v>
      </c>
      <c r="BA1317" s="101">
        <v>0</v>
      </c>
      <c r="BB1317" s="239">
        <v>0</v>
      </c>
      <c r="BC1317" s="239">
        <v>5.2857142857142856</v>
      </c>
      <c r="BD1317" s="28">
        <v>0.20108695652173914</v>
      </c>
      <c r="BE1317" s="239">
        <v>1</v>
      </c>
      <c r="BF1317" s="28">
        <v>3.8043478260869568E-2</v>
      </c>
      <c r="BG1317" s="239">
        <v>0</v>
      </c>
      <c r="BH1317" s="28">
        <v>0</v>
      </c>
      <c r="BI1317" s="24">
        <v>23.226576086956538</v>
      </c>
      <c r="BJ1317" s="24">
        <v>31.535</v>
      </c>
      <c r="BK1317" s="24">
        <v>34.589999999999996</v>
      </c>
      <c r="BL1317" s="9"/>
      <c r="BM1317" s="78">
        <v>52.428571428571438</v>
      </c>
      <c r="BN1317" s="193">
        <v>2.1428571428571428</v>
      </c>
      <c r="BO1317" s="101">
        <v>5.5714285714285712</v>
      </c>
      <c r="BP1317" s="101">
        <v>9</v>
      </c>
      <c r="BQ1317" s="101">
        <v>9.8571428571428577</v>
      </c>
      <c r="BR1317" s="101">
        <v>14.285714285714286</v>
      </c>
      <c r="BS1317" s="101">
        <v>8.8571428571428577</v>
      </c>
      <c r="BT1317" s="101">
        <v>2</v>
      </c>
      <c r="BU1317" s="101">
        <v>0.5714285714285714</v>
      </c>
      <c r="BV1317" s="101">
        <v>0</v>
      </c>
      <c r="BW1317" s="101">
        <v>0.14285714285714285</v>
      </c>
      <c r="BX1317" s="101">
        <v>0</v>
      </c>
      <c r="BY1317" s="101">
        <v>0</v>
      </c>
      <c r="BZ1317" s="101">
        <v>0</v>
      </c>
      <c r="CA1317" s="101">
        <v>0</v>
      </c>
      <c r="CB1317" s="101">
        <v>0</v>
      </c>
      <c r="CC1317" s="101">
        <v>0</v>
      </c>
      <c r="CD1317" s="101">
        <v>0</v>
      </c>
      <c r="CE1317" s="101">
        <v>0</v>
      </c>
      <c r="CF1317" s="101">
        <v>0</v>
      </c>
      <c r="CG1317" s="239">
        <v>0</v>
      </c>
      <c r="CH1317" s="239">
        <v>11.571428571428571</v>
      </c>
      <c r="CI1317" s="28">
        <v>0.22070844686648497</v>
      </c>
      <c r="CJ1317" s="239">
        <v>2.5714285714285716</v>
      </c>
      <c r="CK1317" s="28">
        <v>4.9046321525885554E-2</v>
      </c>
      <c r="CL1317" s="239">
        <v>0.14285714285714285</v>
      </c>
      <c r="CM1317" s="28">
        <v>2.7247956403269749E-3</v>
      </c>
      <c r="CN1317" s="24">
        <v>23.935885558583109</v>
      </c>
      <c r="CO1317" s="24">
        <v>32.106000000000002</v>
      </c>
      <c r="CP1317" s="24">
        <v>35.029999999999994</v>
      </c>
      <c r="CQ1317" s="9"/>
    </row>
    <row r="1318" spans="1:95" x14ac:dyDescent="0.35">
      <c r="A1318" s="172"/>
      <c r="B1318" s="229">
        <v>0.375</v>
      </c>
      <c r="C1318" s="78">
        <v>21.428571428571431</v>
      </c>
      <c r="D1318" s="193">
        <v>0.42857142857142855</v>
      </c>
      <c r="E1318" s="101">
        <v>1.4285714285714286</v>
      </c>
      <c r="F1318" s="101">
        <v>6.4285714285714288</v>
      </c>
      <c r="G1318" s="101">
        <v>3.8571428571428572</v>
      </c>
      <c r="H1318" s="101">
        <v>4</v>
      </c>
      <c r="I1318" s="101">
        <v>3.5714285714285716</v>
      </c>
      <c r="J1318" s="101">
        <v>1.2857142857142858</v>
      </c>
      <c r="K1318" s="101">
        <v>0.2857142857142857</v>
      </c>
      <c r="L1318" s="101">
        <v>0.14285714285714285</v>
      </c>
      <c r="M1318" s="101">
        <v>0</v>
      </c>
      <c r="N1318" s="101">
        <v>0</v>
      </c>
      <c r="O1318" s="101">
        <v>0</v>
      </c>
      <c r="P1318" s="101">
        <v>0</v>
      </c>
      <c r="Q1318" s="101">
        <v>0</v>
      </c>
      <c r="R1318" s="101">
        <v>0</v>
      </c>
      <c r="S1318" s="101">
        <v>0</v>
      </c>
      <c r="T1318" s="101">
        <v>0</v>
      </c>
      <c r="U1318" s="101">
        <v>0</v>
      </c>
      <c r="V1318" s="101">
        <v>0</v>
      </c>
      <c r="W1318" s="239">
        <v>0</v>
      </c>
      <c r="X1318" s="239">
        <v>5.2857142857142856</v>
      </c>
      <c r="Y1318" s="28">
        <v>0.24666666666666665</v>
      </c>
      <c r="Z1318" s="239">
        <v>1.7142857142857142</v>
      </c>
      <c r="AA1318" s="28">
        <v>7.9999999999999988E-2</v>
      </c>
      <c r="AB1318" s="239">
        <v>0.14285714285714285</v>
      </c>
      <c r="AC1318" s="28">
        <v>6.6666666666666654E-3</v>
      </c>
      <c r="AD1318" s="24">
        <v>24.029799999999994</v>
      </c>
      <c r="AE1318" s="24">
        <v>32.002000000000002</v>
      </c>
      <c r="AF1318" s="24">
        <v>37.163999999999994</v>
      </c>
      <c r="AG1318" s="9"/>
      <c r="AH1318" s="78">
        <v>20.142857142857142</v>
      </c>
      <c r="AI1318" s="193">
        <v>2.2857142857142856</v>
      </c>
      <c r="AJ1318" s="101">
        <v>4.8571428571428568</v>
      </c>
      <c r="AK1318" s="101">
        <v>1.8571428571428572</v>
      </c>
      <c r="AL1318" s="101">
        <v>4.7142857142857144</v>
      </c>
      <c r="AM1318" s="101">
        <v>3.8571428571428572</v>
      </c>
      <c r="AN1318" s="101">
        <v>2.1428571428571428</v>
      </c>
      <c r="AO1318" s="101">
        <v>0.42857142857142855</v>
      </c>
      <c r="AP1318" s="101">
        <v>0</v>
      </c>
      <c r="AQ1318" s="101">
        <v>0</v>
      </c>
      <c r="AR1318" s="101">
        <v>0</v>
      </c>
      <c r="AS1318" s="101">
        <v>0</v>
      </c>
      <c r="AT1318" s="101">
        <v>0</v>
      </c>
      <c r="AU1318" s="101">
        <v>0</v>
      </c>
      <c r="AV1318" s="101">
        <v>0</v>
      </c>
      <c r="AW1318" s="101">
        <v>0</v>
      </c>
      <c r="AX1318" s="101">
        <v>0</v>
      </c>
      <c r="AY1318" s="101">
        <v>0</v>
      </c>
      <c r="AZ1318" s="101">
        <v>0</v>
      </c>
      <c r="BA1318" s="101">
        <v>0</v>
      </c>
      <c r="BB1318" s="239">
        <v>0</v>
      </c>
      <c r="BC1318" s="239">
        <v>2.5714285714285716</v>
      </c>
      <c r="BD1318" s="28">
        <v>0.12765957446808512</v>
      </c>
      <c r="BE1318" s="239">
        <v>0.42857142857142855</v>
      </c>
      <c r="BF1318" s="28">
        <v>2.1276595744680851E-2</v>
      </c>
      <c r="BG1318" s="239">
        <v>0</v>
      </c>
      <c r="BH1318" s="28">
        <v>0</v>
      </c>
      <c r="BI1318" s="24">
        <v>20.378652482269512</v>
      </c>
      <c r="BJ1318" s="24">
        <v>29.533999999999999</v>
      </c>
      <c r="BK1318" s="24">
        <v>33.871000000000002</v>
      </c>
      <c r="BL1318" s="9"/>
      <c r="BM1318" s="78">
        <v>41.571428571428569</v>
      </c>
      <c r="BN1318" s="193">
        <v>2.7142857142857144</v>
      </c>
      <c r="BO1318" s="101">
        <v>6.2857142857142856</v>
      </c>
      <c r="BP1318" s="101">
        <v>8.2857142857142865</v>
      </c>
      <c r="BQ1318" s="101">
        <v>8.5714285714285712</v>
      </c>
      <c r="BR1318" s="101">
        <v>7.8571428571428568</v>
      </c>
      <c r="BS1318" s="101">
        <v>5.7142857142857144</v>
      </c>
      <c r="BT1318" s="101">
        <v>1.7142857142857142</v>
      </c>
      <c r="BU1318" s="101">
        <v>0.2857142857142857</v>
      </c>
      <c r="BV1318" s="101">
        <v>0.14285714285714285</v>
      </c>
      <c r="BW1318" s="101">
        <v>0</v>
      </c>
      <c r="BX1318" s="101">
        <v>0</v>
      </c>
      <c r="BY1318" s="101">
        <v>0</v>
      </c>
      <c r="BZ1318" s="101">
        <v>0</v>
      </c>
      <c r="CA1318" s="101">
        <v>0</v>
      </c>
      <c r="CB1318" s="101">
        <v>0</v>
      </c>
      <c r="CC1318" s="101">
        <v>0</v>
      </c>
      <c r="CD1318" s="101">
        <v>0</v>
      </c>
      <c r="CE1318" s="101">
        <v>0</v>
      </c>
      <c r="CF1318" s="101">
        <v>0</v>
      </c>
      <c r="CG1318" s="239">
        <v>0</v>
      </c>
      <c r="CH1318" s="239">
        <v>7.8571428571428568</v>
      </c>
      <c r="CI1318" s="28">
        <v>0.18900343642611683</v>
      </c>
      <c r="CJ1318" s="239">
        <v>2.1428571428571428</v>
      </c>
      <c r="CK1318" s="28">
        <v>5.1546391752577324E-2</v>
      </c>
      <c r="CL1318" s="239">
        <v>0.14285714285714285</v>
      </c>
      <c r="CM1318" s="28">
        <v>3.4364261168384879E-3</v>
      </c>
      <c r="CN1318" s="24">
        <v>22.260687285223362</v>
      </c>
      <c r="CO1318" s="24">
        <v>30.948</v>
      </c>
      <c r="CP1318" s="24">
        <v>36.155999999999985</v>
      </c>
      <c r="CQ1318" s="9"/>
    </row>
    <row r="1319" spans="1:95" x14ac:dyDescent="0.35">
      <c r="A1319" s="172"/>
      <c r="B1319" s="229">
        <v>0.41666700000000001</v>
      </c>
      <c r="C1319" s="78">
        <v>24.857142857142854</v>
      </c>
      <c r="D1319" s="193">
        <v>0.14285714285714285</v>
      </c>
      <c r="E1319" s="101">
        <v>1.5714285714285714</v>
      </c>
      <c r="F1319" s="101">
        <v>6.5714285714285712</v>
      </c>
      <c r="G1319" s="101">
        <v>4.5714285714285712</v>
      </c>
      <c r="H1319" s="101">
        <v>7.8571428571428568</v>
      </c>
      <c r="I1319" s="101">
        <v>3.1428571428571428</v>
      </c>
      <c r="J1319" s="101">
        <v>1</v>
      </c>
      <c r="K1319" s="101">
        <v>0</v>
      </c>
      <c r="L1319" s="101">
        <v>0</v>
      </c>
      <c r="M1319" s="101">
        <v>0</v>
      </c>
      <c r="N1319" s="101">
        <v>0</v>
      </c>
      <c r="O1319" s="101">
        <v>0</v>
      </c>
      <c r="P1319" s="101">
        <v>0</v>
      </c>
      <c r="Q1319" s="101">
        <v>0</v>
      </c>
      <c r="R1319" s="101">
        <v>0</v>
      </c>
      <c r="S1319" s="101">
        <v>0</v>
      </c>
      <c r="T1319" s="101">
        <v>0</v>
      </c>
      <c r="U1319" s="101">
        <v>0</v>
      </c>
      <c r="V1319" s="101">
        <v>0</v>
      </c>
      <c r="W1319" s="239">
        <v>0</v>
      </c>
      <c r="X1319" s="239">
        <v>4.1428571428571432</v>
      </c>
      <c r="Y1319" s="28">
        <v>0.16666666666666671</v>
      </c>
      <c r="Z1319" s="239">
        <v>1</v>
      </c>
      <c r="AA1319" s="28">
        <v>4.0229885057471271E-2</v>
      </c>
      <c r="AB1319" s="239">
        <v>0</v>
      </c>
      <c r="AC1319" s="28">
        <v>0</v>
      </c>
      <c r="AD1319" s="24">
        <v>23.919195402298836</v>
      </c>
      <c r="AE1319" s="24">
        <v>30.537500000000001</v>
      </c>
      <c r="AF1319" s="24">
        <v>34.659999999999997</v>
      </c>
      <c r="AG1319" s="9"/>
      <c r="AH1319" s="78">
        <v>23.714285714285715</v>
      </c>
      <c r="AI1319" s="193">
        <v>2.1428571428571428</v>
      </c>
      <c r="AJ1319" s="101">
        <v>4.8571428571428568</v>
      </c>
      <c r="AK1319" s="101">
        <v>3</v>
      </c>
      <c r="AL1319" s="101">
        <v>4.4285714285714288</v>
      </c>
      <c r="AM1319" s="101">
        <v>5.2857142857142856</v>
      </c>
      <c r="AN1319" s="101">
        <v>3.2857142857142856</v>
      </c>
      <c r="AO1319" s="101">
        <v>0.7142857142857143</v>
      </c>
      <c r="AP1319" s="101">
        <v>0</v>
      </c>
      <c r="AQ1319" s="101">
        <v>0</v>
      </c>
      <c r="AR1319" s="101">
        <v>0</v>
      </c>
      <c r="AS1319" s="101">
        <v>0</v>
      </c>
      <c r="AT1319" s="101">
        <v>0</v>
      </c>
      <c r="AU1319" s="101">
        <v>0</v>
      </c>
      <c r="AV1319" s="101">
        <v>0</v>
      </c>
      <c r="AW1319" s="101">
        <v>0</v>
      </c>
      <c r="AX1319" s="101">
        <v>0</v>
      </c>
      <c r="AY1319" s="101">
        <v>0</v>
      </c>
      <c r="AZ1319" s="101">
        <v>0</v>
      </c>
      <c r="BA1319" s="101">
        <v>0</v>
      </c>
      <c r="BB1319" s="239">
        <v>0</v>
      </c>
      <c r="BC1319" s="239">
        <v>4</v>
      </c>
      <c r="BD1319" s="28">
        <v>0.16867469879518071</v>
      </c>
      <c r="BE1319" s="239">
        <v>0.5714285714285714</v>
      </c>
      <c r="BF1319" s="28">
        <v>2.4096385542168672E-2</v>
      </c>
      <c r="BG1319" s="239">
        <v>0</v>
      </c>
      <c r="BH1319" s="28">
        <v>0</v>
      </c>
      <c r="BI1319" s="24">
        <v>21.407710843373497</v>
      </c>
      <c r="BJ1319" s="24">
        <v>30.348500000000001</v>
      </c>
      <c r="BK1319" s="24">
        <v>34.203499999999998</v>
      </c>
      <c r="BL1319" s="9"/>
      <c r="BM1319" s="78">
        <v>48.571428571428577</v>
      </c>
      <c r="BN1319" s="193">
        <v>2.2857142857142856</v>
      </c>
      <c r="BO1319" s="101">
        <v>6.4285714285714288</v>
      </c>
      <c r="BP1319" s="101">
        <v>9.5714285714285712</v>
      </c>
      <c r="BQ1319" s="101">
        <v>9</v>
      </c>
      <c r="BR1319" s="101">
        <v>13.142857142857142</v>
      </c>
      <c r="BS1319" s="101">
        <v>6.4285714285714288</v>
      </c>
      <c r="BT1319" s="101">
        <v>1.7142857142857142</v>
      </c>
      <c r="BU1319" s="101">
        <v>0</v>
      </c>
      <c r="BV1319" s="101">
        <v>0</v>
      </c>
      <c r="BW1319" s="101">
        <v>0</v>
      </c>
      <c r="BX1319" s="101">
        <v>0</v>
      </c>
      <c r="BY1319" s="101">
        <v>0</v>
      </c>
      <c r="BZ1319" s="101">
        <v>0</v>
      </c>
      <c r="CA1319" s="101">
        <v>0</v>
      </c>
      <c r="CB1319" s="101">
        <v>0</v>
      </c>
      <c r="CC1319" s="101">
        <v>0</v>
      </c>
      <c r="CD1319" s="101">
        <v>0</v>
      </c>
      <c r="CE1319" s="101">
        <v>0</v>
      </c>
      <c r="CF1319" s="101">
        <v>0</v>
      </c>
      <c r="CG1319" s="239">
        <v>0</v>
      </c>
      <c r="CH1319" s="239">
        <v>8.1428571428571423</v>
      </c>
      <c r="CI1319" s="28">
        <v>0.16764705882352937</v>
      </c>
      <c r="CJ1319" s="239">
        <v>1.5714285714285714</v>
      </c>
      <c r="CK1319" s="28">
        <v>3.2352941176470584E-2</v>
      </c>
      <c r="CL1319" s="239">
        <v>0</v>
      </c>
      <c r="CM1319" s="28">
        <v>0</v>
      </c>
      <c r="CN1319" s="24">
        <v>22.693000000000001</v>
      </c>
      <c r="CO1319" s="24">
        <v>30.367000000000001</v>
      </c>
      <c r="CP1319" s="24">
        <v>34.380499999999991</v>
      </c>
      <c r="CQ1319" s="9"/>
    </row>
    <row r="1320" spans="1:95" x14ac:dyDescent="0.35">
      <c r="A1320" s="172"/>
      <c r="B1320" s="229">
        <v>0.45833299999999999</v>
      </c>
      <c r="C1320" s="78">
        <v>22.285714285714285</v>
      </c>
      <c r="D1320" s="193">
        <v>0.2857142857142857</v>
      </c>
      <c r="E1320" s="101">
        <v>1.8571428571428572</v>
      </c>
      <c r="F1320" s="101">
        <v>5</v>
      </c>
      <c r="G1320" s="101">
        <v>4.2857142857142856</v>
      </c>
      <c r="H1320" s="101">
        <v>5.1428571428571432</v>
      </c>
      <c r="I1320" s="101">
        <v>3.5714285714285716</v>
      </c>
      <c r="J1320" s="101">
        <v>2</v>
      </c>
      <c r="K1320" s="101">
        <v>0.14285714285714285</v>
      </c>
      <c r="L1320" s="101">
        <v>0</v>
      </c>
      <c r="M1320" s="101">
        <v>0</v>
      </c>
      <c r="N1320" s="101">
        <v>0</v>
      </c>
      <c r="O1320" s="101">
        <v>0</v>
      </c>
      <c r="P1320" s="101">
        <v>0</v>
      </c>
      <c r="Q1320" s="101">
        <v>0</v>
      </c>
      <c r="R1320" s="101">
        <v>0</v>
      </c>
      <c r="S1320" s="101">
        <v>0</v>
      </c>
      <c r="T1320" s="101">
        <v>0</v>
      </c>
      <c r="U1320" s="101">
        <v>0</v>
      </c>
      <c r="V1320" s="101">
        <v>0</v>
      </c>
      <c r="W1320" s="239">
        <v>0</v>
      </c>
      <c r="X1320" s="239">
        <v>5.7142857142857144</v>
      </c>
      <c r="Y1320" s="28">
        <v>0.25641025641025644</v>
      </c>
      <c r="Z1320" s="239">
        <v>2.1428571428571428</v>
      </c>
      <c r="AA1320" s="28">
        <v>9.6153846153846159E-2</v>
      </c>
      <c r="AB1320" s="239">
        <v>0</v>
      </c>
      <c r="AC1320" s="28">
        <v>0</v>
      </c>
      <c r="AD1320" s="24">
        <v>24.473910256410246</v>
      </c>
      <c r="AE1320" s="24">
        <v>31.773999999999994</v>
      </c>
      <c r="AF1320" s="24">
        <v>36.842000000000006</v>
      </c>
      <c r="AG1320" s="9"/>
      <c r="AH1320" s="78">
        <v>23</v>
      </c>
      <c r="AI1320" s="193">
        <v>1.7142857142857142</v>
      </c>
      <c r="AJ1320" s="101">
        <v>4.1428571428571432</v>
      </c>
      <c r="AK1320" s="101">
        <v>2</v>
      </c>
      <c r="AL1320" s="101">
        <v>3.1428571428571428</v>
      </c>
      <c r="AM1320" s="101">
        <v>8.1428571428571423</v>
      </c>
      <c r="AN1320" s="101">
        <v>2.8571428571428572</v>
      </c>
      <c r="AO1320" s="101">
        <v>0.8571428571428571</v>
      </c>
      <c r="AP1320" s="101">
        <v>0.14285714285714285</v>
      </c>
      <c r="AQ1320" s="101">
        <v>0</v>
      </c>
      <c r="AR1320" s="101">
        <v>0</v>
      </c>
      <c r="AS1320" s="101">
        <v>0</v>
      </c>
      <c r="AT1320" s="101">
        <v>0</v>
      </c>
      <c r="AU1320" s="101">
        <v>0</v>
      </c>
      <c r="AV1320" s="101">
        <v>0</v>
      </c>
      <c r="AW1320" s="101">
        <v>0</v>
      </c>
      <c r="AX1320" s="101">
        <v>0</v>
      </c>
      <c r="AY1320" s="101">
        <v>0</v>
      </c>
      <c r="AZ1320" s="101">
        <v>0</v>
      </c>
      <c r="BA1320" s="101">
        <v>0</v>
      </c>
      <c r="BB1320" s="239">
        <v>0</v>
      </c>
      <c r="BC1320" s="239">
        <v>3.8571428571428572</v>
      </c>
      <c r="BD1320" s="28">
        <v>0.16770186335403728</v>
      </c>
      <c r="BE1320" s="239">
        <v>1</v>
      </c>
      <c r="BF1320" s="28">
        <v>4.3478260869565216E-2</v>
      </c>
      <c r="BG1320" s="239">
        <v>0</v>
      </c>
      <c r="BH1320" s="28">
        <v>0</v>
      </c>
      <c r="BI1320" s="24">
        <v>22.85577639751552</v>
      </c>
      <c r="BJ1320" s="24">
        <v>30.56</v>
      </c>
      <c r="BK1320" s="24">
        <v>34.890000000000008</v>
      </c>
      <c r="BL1320" s="9"/>
      <c r="BM1320" s="78">
        <v>45.285714285714285</v>
      </c>
      <c r="BN1320" s="193">
        <v>2</v>
      </c>
      <c r="BO1320" s="101">
        <v>6</v>
      </c>
      <c r="BP1320" s="101">
        <v>7</v>
      </c>
      <c r="BQ1320" s="101">
        <v>7.4285714285714288</v>
      </c>
      <c r="BR1320" s="101">
        <v>13.285714285714286</v>
      </c>
      <c r="BS1320" s="101">
        <v>6.4285714285714288</v>
      </c>
      <c r="BT1320" s="101">
        <v>2.8571428571428572</v>
      </c>
      <c r="BU1320" s="101">
        <v>0.2857142857142857</v>
      </c>
      <c r="BV1320" s="101">
        <v>0</v>
      </c>
      <c r="BW1320" s="101">
        <v>0</v>
      </c>
      <c r="BX1320" s="101">
        <v>0</v>
      </c>
      <c r="BY1320" s="101">
        <v>0</v>
      </c>
      <c r="BZ1320" s="101">
        <v>0</v>
      </c>
      <c r="CA1320" s="101">
        <v>0</v>
      </c>
      <c r="CB1320" s="101">
        <v>0</v>
      </c>
      <c r="CC1320" s="101">
        <v>0</v>
      </c>
      <c r="CD1320" s="101">
        <v>0</v>
      </c>
      <c r="CE1320" s="101">
        <v>0</v>
      </c>
      <c r="CF1320" s="101">
        <v>0</v>
      </c>
      <c r="CG1320" s="239">
        <v>0</v>
      </c>
      <c r="CH1320" s="239">
        <v>9.5714285714285712</v>
      </c>
      <c r="CI1320" s="28">
        <v>0.2113564668769716</v>
      </c>
      <c r="CJ1320" s="239">
        <v>3.1428571428571428</v>
      </c>
      <c r="CK1320" s="28">
        <v>6.9400630914826497E-2</v>
      </c>
      <c r="CL1320" s="239">
        <v>0</v>
      </c>
      <c r="CM1320" s="28">
        <v>0</v>
      </c>
      <c r="CN1320" s="24">
        <v>23.652082018927455</v>
      </c>
      <c r="CO1320" s="24">
        <v>31.449000000000002</v>
      </c>
      <c r="CP1320" s="24">
        <v>36.196999999999996</v>
      </c>
      <c r="CQ1320" s="9"/>
    </row>
    <row r="1321" spans="1:95" x14ac:dyDescent="0.35">
      <c r="A1321" s="172"/>
      <c r="B1321" s="229">
        <v>0.5</v>
      </c>
      <c r="C1321" s="78">
        <v>26.571428571428573</v>
      </c>
      <c r="D1321" s="193">
        <v>0</v>
      </c>
      <c r="E1321" s="101">
        <v>3.1428571428571428</v>
      </c>
      <c r="F1321" s="101">
        <v>7.2857142857142856</v>
      </c>
      <c r="G1321" s="101">
        <v>5.2857142857142856</v>
      </c>
      <c r="H1321" s="101">
        <v>4.8571428571428568</v>
      </c>
      <c r="I1321" s="101">
        <v>4.2857142857142856</v>
      </c>
      <c r="J1321" s="101">
        <v>1.5714285714285714</v>
      </c>
      <c r="K1321" s="101">
        <v>0.14285714285714285</v>
      </c>
      <c r="L1321" s="101">
        <v>0</v>
      </c>
      <c r="M1321" s="101">
        <v>0</v>
      </c>
      <c r="N1321" s="101">
        <v>0</v>
      </c>
      <c r="O1321" s="101">
        <v>0</v>
      </c>
      <c r="P1321" s="101">
        <v>0</v>
      </c>
      <c r="Q1321" s="101">
        <v>0</v>
      </c>
      <c r="R1321" s="101">
        <v>0</v>
      </c>
      <c r="S1321" s="101">
        <v>0</v>
      </c>
      <c r="T1321" s="101">
        <v>0</v>
      </c>
      <c r="U1321" s="101">
        <v>0</v>
      </c>
      <c r="V1321" s="101">
        <v>0</v>
      </c>
      <c r="W1321" s="239">
        <v>0</v>
      </c>
      <c r="X1321" s="239">
        <v>6</v>
      </c>
      <c r="Y1321" s="28">
        <v>0.22580645161290322</v>
      </c>
      <c r="Z1321" s="239">
        <v>1.7142857142857142</v>
      </c>
      <c r="AA1321" s="28">
        <v>6.4516129032258063E-2</v>
      </c>
      <c r="AB1321" s="239">
        <v>0</v>
      </c>
      <c r="AC1321" s="28">
        <v>0</v>
      </c>
      <c r="AD1321" s="24">
        <v>23.718763440860208</v>
      </c>
      <c r="AE1321" s="24">
        <v>31.137499999999999</v>
      </c>
      <c r="AF1321" s="24">
        <v>36.92</v>
      </c>
      <c r="AG1321" s="9"/>
      <c r="AH1321" s="78">
        <v>25.857142857142858</v>
      </c>
      <c r="AI1321" s="193">
        <v>1.5714285714285714</v>
      </c>
      <c r="AJ1321" s="101">
        <v>8.1428571428571423</v>
      </c>
      <c r="AK1321" s="101">
        <v>1.4285714285714286</v>
      </c>
      <c r="AL1321" s="101">
        <v>4.1428571428571432</v>
      </c>
      <c r="AM1321" s="101">
        <v>6</v>
      </c>
      <c r="AN1321" s="101">
        <v>3.7142857142857144</v>
      </c>
      <c r="AO1321" s="101">
        <v>0.7142857142857143</v>
      </c>
      <c r="AP1321" s="101">
        <v>0.14285714285714285</v>
      </c>
      <c r="AQ1321" s="101">
        <v>0</v>
      </c>
      <c r="AR1321" s="101">
        <v>0</v>
      </c>
      <c r="AS1321" s="101">
        <v>0</v>
      </c>
      <c r="AT1321" s="101">
        <v>0</v>
      </c>
      <c r="AU1321" s="101">
        <v>0</v>
      </c>
      <c r="AV1321" s="101">
        <v>0</v>
      </c>
      <c r="AW1321" s="101">
        <v>0</v>
      </c>
      <c r="AX1321" s="101">
        <v>0</v>
      </c>
      <c r="AY1321" s="101">
        <v>0</v>
      </c>
      <c r="AZ1321" s="101">
        <v>0</v>
      </c>
      <c r="BA1321" s="101">
        <v>0</v>
      </c>
      <c r="BB1321" s="239">
        <v>0</v>
      </c>
      <c r="BC1321" s="239">
        <v>4.5714285714285712</v>
      </c>
      <c r="BD1321" s="28">
        <v>0.17679558011049723</v>
      </c>
      <c r="BE1321" s="239">
        <v>0.8571428571428571</v>
      </c>
      <c r="BF1321" s="28">
        <v>3.3149171270718231E-2</v>
      </c>
      <c r="BG1321" s="239">
        <v>0</v>
      </c>
      <c r="BH1321" s="28">
        <v>0</v>
      </c>
      <c r="BI1321" s="24">
        <v>21.339116022099454</v>
      </c>
      <c r="BJ1321" s="24">
        <v>30.946999999999996</v>
      </c>
      <c r="BK1321" s="24">
        <v>34.359000000000002</v>
      </c>
      <c r="BL1321" s="9"/>
      <c r="BM1321" s="78">
        <v>52.428571428571431</v>
      </c>
      <c r="BN1321" s="193">
        <v>1.5714285714285714</v>
      </c>
      <c r="BO1321" s="101">
        <v>11.285714285714286</v>
      </c>
      <c r="BP1321" s="101">
        <v>8.7142857142857135</v>
      </c>
      <c r="BQ1321" s="101">
        <v>9.4285714285714288</v>
      </c>
      <c r="BR1321" s="101">
        <v>10.857142857142858</v>
      </c>
      <c r="BS1321" s="101">
        <v>8</v>
      </c>
      <c r="BT1321" s="101">
        <v>2.2857142857142856</v>
      </c>
      <c r="BU1321" s="101">
        <v>0.2857142857142857</v>
      </c>
      <c r="BV1321" s="101">
        <v>0</v>
      </c>
      <c r="BW1321" s="101">
        <v>0</v>
      </c>
      <c r="BX1321" s="101">
        <v>0</v>
      </c>
      <c r="BY1321" s="101">
        <v>0</v>
      </c>
      <c r="BZ1321" s="101">
        <v>0</v>
      </c>
      <c r="CA1321" s="101">
        <v>0</v>
      </c>
      <c r="CB1321" s="101">
        <v>0</v>
      </c>
      <c r="CC1321" s="101">
        <v>0</v>
      </c>
      <c r="CD1321" s="101">
        <v>0</v>
      </c>
      <c r="CE1321" s="101">
        <v>0</v>
      </c>
      <c r="CF1321" s="101">
        <v>0</v>
      </c>
      <c r="CG1321" s="239">
        <v>0</v>
      </c>
      <c r="CH1321" s="239">
        <v>10.571428571428571</v>
      </c>
      <c r="CI1321" s="28">
        <v>0.20163487738419617</v>
      </c>
      <c r="CJ1321" s="239">
        <v>2.5714285714285716</v>
      </c>
      <c r="CK1321" s="28">
        <v>4.9046321525885561E-2</v>
      </c>
      <c r="CL1321" s="239">
        <v>0</v>
      </c>
      <c r="CM1321" s="28">
        <v>0</v>
      </c>
      <c r="CN1321" s="24">
        <v>22.545149863760216</v>
      </c>
      <c r="CO1321" s="24">
        <v>31.085999999999999</v>
      </c>
      <c r="CP1321" s="24">
        <v>35.027999999999999</v>
      </c>
      <c r="CQ1321" s="9"/>
    </row>
    <row r="1322" spans="1:95" x14ac:dyDescent="0.35">
      <c r="A1322" s="172"/>
      <c r="B1322" s="229">
        <v>0.54166700000000001</v>
      </c>
      <c r="C1322" s="78">
        <v>23.571428571428569</v>
      </c>
      <c r="D1322" s="193">
        <v>0.14285714285714285</v>
      </c>
      <c r="E1322" s="101">
        <v>1</v>
      </c>
      <c r="F1322" s="101">
        <v>6.7142857142857144</v>
      </c>
      <c r="G1322" s="101">
        <v>4.2857142857142856</v>
      </c>
      <c r="H1322" s="101">
        <v>4.7142857142857144</v>
      </c>
      <c r="I1322" s="101">
        <v>4.4285714285714288</v>
      </c>
      <c r="J1322" s="101">
        <v>2</v>
      </c>
      <c r="K1322" s="101">
        <v>0.14285714285714285</v>
      </c>
      <c r="L1322" s="101">
        <v>0</v>
      </c>
      <c r="M1322" s="101">
        <v>0.14285714285714285</v>
      </c>
      <c r="N1322" s="101">
        <v>0</v>
      </c>
      <c r="O1322" s="101">
        <v>0</v>
      </c>
      <c r="P1322" s="101">
        <v>0</v>
      </c>
      <c r="Q1322" s="101">
        <v>0</v>
      </c>
      <c r="R1322" s="101">
        <v>0</v>
      </c>
      <c r="S1322" s="101">
        <v>0</v>
      </c>
      <c r="T1322" s="101">
        <v>0</v>
      </c>
      <c r="U1322" s="101">
        <v>0</v>
      </c>
      <c r="V1322" s="101">
        <v>0</v>
      </c>
      <c r="W1322" s="239">
        <v>0</v>
      </c>
      <c r="X1322" s="239">
        <v>6.7142857142857144</v>
      </c>
      <c r="Y1322" s="28">
        <v>0.28484848484848485</v>
      </c>
      <c r="Z1322" s="239">
        <v>2.2857142857142856</v>
      </c>
      <c r="AA1322" s="28">
        <v>9.696969696969697E-2</v>
      </c>
      <c r="AB1322" s="239">
        <v>0.14285714285714285</v>
      </c>
      <c r="AC1322" s="28">
        <v>6.0606060606060606E-3</v>
      </c>
      <c r="AD1322" s="24">
        <v>24.960787878787887</v>
      </c>
      <c r="AE1322" s="24">
        <v>33.729999999999997</v>
      </c>
      <c r="AF1322" s="24">
        <v>37.065999999999995</v>
      </c>
      <c r="AG1322" s="9"/>
      <c r="AH1322" s="78">
        <v>20.428571428571427</v>
      </c>
      <c r="AI1322" s="193">
        <v>1.7142857142857142</v>
      </c>
      <c r="AJ1322" s="101">
        <v>4.8571428571428568</v>
      </c>
      <c r="AK1322" s="101">
        <v>1.1428571428571428</v>
      </c>
      <c r="AL1322" s="101">
        <v>4.1428571428571432</v>
      </c>
      <c r="AM1322" s="101">
        <v>4.4285714285714288</v>
      </c>
      <c r="AN1322" s="101">
        <v>3.5714285714285716</v>
      </c>
      <c r="AO1322" s="101">
        <v>0.42857142857142855</v>
      </c>
      <c r="AP1322" s="101">
        <v>0.14285714285714285</v>
      </c>
      <c r="AQ1322" s="101">
        <v>0</v>
      </c>
      <c r="AR1322" s="101">
        <v>0</v>
      </c>
      <c r="AS1322" s="101">
        <v>0</v>
      </c>
      <c r="AT1322" s="101">
        <v>0</v>
      </c>
      <c r="AU1322" s="101">
        <v>0</v>
      </c>
      <c r="AV1322" s="101">
        <v>0</v>
      </c>
      <c r="AW1322" s="101">
        <v>0</v>
      </c>
      <c r="AX1322" s="101">
        <v>0</v>
      </c>
      <c r="AY1322" s="101">
        <v>0</v>
      </c>
      <c r="AZ1322" s="101">
        <v>0</v>
      </c>
      <c r="BA1322" s="101">
        <v>0</v>
      </c>
      <c r="BB1322" s="239">
        <v>0</v>
      </c>
      <c r="BC1322" s="239">
        <v>4.1428571428571432</v>
      </c>
      <c r="BD1322" s="28">
        <v>0.20279720279720284</v>
      </c>
      <c r="BE1322" s="239">
        <v>0.5714285714285714</v>
      </c>
      <c r="BF1322" s="28">
        <v>2.7972027972027972E-2</v>
      </c>
      <c r="BG1322" s="239">
        <v>0</v>
      </c>
      <c r="BH1322" s="28">
        <v>0</v>
      </c>
      <c r="BI1322" s="24">
        <v>21.820349650349659</v>
      </c>
      <c r="BJ1322" s="24">
        <v>30.952000000000002</v>
      </c>
      <c r="BK1322" s="24">
        <v>33.471999999999994</v>
      </c>
      <c r="BL1322" s="9"/>
      <c r="BM1322" s="78">
        <v>44</v>
      </c>
      <c r="BN1322" s="193">
        <v>1.8571428571428572</v>
      </c>
      <c r="BO1322" s="101">
        <v>5.8571428571428568</v>
      </c>
      <c r="BP1322" s="101">
        <v>7.8571428571428568</v>
      </c>
      <c r="BQ1322" s="101">
        <v>8.4285714285714288</v>
      </c>
      <c r="BR1322" s="101">
        <v>9.1428571428571423</v>
      </c>
      <c r="BS1322" s="101">
        <v>8</v>
      </c>
      <c r="BT1322" s="101">
        <v>2.4285714285714284</v>
      </c>
      <c r="BU1322" s="101">
        <v>0.2857142857142857</v>
      </c>
      <c r="BV1322" s="101">
        <v>0</v>
      </c>
      <c r="BW1322" s="101">
        <v>0.14285714285714285</v>
      </c>
      <c r="BX1322" s="101">
        <v>0</v>
      </c>
      <c r="BY1322" s="101">
        <v>0</v>
      </c>
      <c r="BZ1322" s="101">
        <v>0</v>
      </c>
      <c r="CA1322" s="101">
        <v>0</v>
      </c>
      <c r="CB1322" s="101">
        <v>0</v>
      </c>
      <c r="CC1322" s="101">
        <v>0</v>
      </c>
      <c r="CD1322" s="101">
        <v>0</v>
      </c>
      <c r="CE1322" s="101">
        <v>0</v>
      </c>
      <c r="CF1322" s="101">
        <v>0</v>
      </c>
      <c r="CG1322" s="239">
        <v>0</v>
      </c>
      <c r="CH1322" s="239">
        <v>10.857142857142858</v>
      </c>
      <c r="CI1322" s="28">
        <v>0.24675324675324675</v>
      </c>
      <c r="CJ1322" s="239">
        <v>2.8571428571428572</v>
      </c>
      <c r="CK1322" s="28">
        <v>6.4935064935064943E-2</v>
      </c>
      <c r="CL1322" s="239">
        <v>0.14285714285714285</v>
      </c>
      <c r="CM1322" s="28">
        <v>3.2467532467532465E-3</v>
      </c>
      <c r="CN1322" s="24">
        <v>23.50272727272727</v>
      </c>
      <c r="CO1322" s="24">
        <v>32.250999999999991</v>
      </c>
      <c r="CP1322" s="24">
        <v>36.012500000000003</v>
      </c>
      <c r="CQ1322" s="9"/>
    </row>
    <row r="1323" spans="1:95" x14ac:dyDescent="0.35">
      <c r="A1323" s="172"/>
      <c r="B1323" s="229">
        <v>0.58333299999999999</v>
      </c>
      <c r="C1323" s="78">
        <v>24.285714285714288</v>
      </c>
      <c r="D1323" s="193">
        <v>0.2857142857142857</v>
      </c>
      <c r="E1323" s="101">
        <v>2</v>
      </c>
      <c r="F1323" s="101">
        <v>7.4285714285714288</v>
      </c>
      <c r="G1323" s="101">
        <v>4.4285714285714288</v>
      </c>
      <c r="H1323" s="101">
        <v>4.1428571428571432</v>
      </c>
      <c r="I1323" s="101">
        <v>4.7142857142857144</v>
      </c>
      <c r="J1323" s="101">
        <v>1</v>
      </c>
      <c r="K1323" s="101">
        <v>0.2857142857142857</v>
      </c>
      <c r="L1323" s="101">
        <v>0</v>
      </c>
      <c r="M1323" s="101">
        <v>0</v>
      </c>
      <c r="N1323" s="101">
        <v>0</v>
      </c>
      <c r="O1323" s="101">
        <v>0</v>
      </c>
      <c r="P1323" s="101">
        <v>0</v>
      </c>
      <c r="Q1323" s="101">
        <v>0</v>
      </c>
      <c r="R1323" s="101">
        <v>0</v>
      </c>
      <c r="S1323" s="101">
        <v>0</v>
      </c>
      <c r="T1323" s="101">
        <v>0</v>
      </c>
      <c r="U1323" s="101">
        <v>0</v>
      </c>
      <c r="V1323" s="101">
        <v>0</v>
      </c>
      <c r="W1323" s="239">
        <v>0</v>
      </c>
      <c r="X1323" s="239">
        <v>6</v>
      </c>
      <c r="Y1323" s="28">
        <v>0.24705882352941175</v>
      </c>
      <c r="Z1323" s="239">
        <v>1.2857142857142858</v>
      </c>
      <c r="AA1323" s="28">
        <v>5.2941176470588235E-2</v>
      </c>
      <c r="AB1323" s="239">
        <v>0</v>
      </c>
      <c r="AC1323" s="28">
        <v>0</v>
      </c>
      <c r="AD1323" s="24">
        <v>23.583058823529409</v>
      </c>
      <c r="AE1323" s="24">
        <v>32.067999999999998</v>
      </c>
      <c r="AF1323" s="24">
        <v>35.785999999999994</v>
      </c>
      <c r="AG1323" s="9"/>
      <c r="AH1323" s="78">
        <v>22.142857142857139</v>
      </c>
      <c r="AI1323" s="193">
        <v>2.4285714285714284</v>
      </c>
      <c r="AJ1323" s="101">
        <v>6.2857142857142856</v>
      </c>
      <c r="AK1323" s="101">
        <v>2.2857142857142856</v>
      </c>
      <c r="AL1323" s="101">
        <v>3.2857142857142856</v>
      </c>
      <c r="AM1323" s="101">
        <v>4.1428571428571432</v>
      </c>
      <c r="AN1323" s="101">
        <v>2.4285714285714284</v>
      </c>
      <c r="AO1323" s="101">
        <v>1.2857142857142858</v>
      </c>
      <c r="AP1323" s="101">
        <v>0</v>
      </c>
      <c r="AQ1323" s="101">
        <v>0</v>
      </c>
      <c r="AR1323" s="101">
        <v>0</v>
      </c>
      <c r="AS1323" s="101">
        <v>0</v>
      </c>
      <c r="AT1323" s="101">
        <v>0</v>
      </c>
      <c r="AU1323" s="101">
        <v>0</v>
      </c>
      <c r="AV1323" s="101">
        <v>0</v>
      </c>
      <c r="AW1323" s="101">
        <v>0</v>
      </c>
      <c r="AX1323" s="101">
        <v>0</v>
      </c>
      <c r="AY1323" s="101">
        <v>0</v>
      </c>
      <c r="AZ1323" s="101">
        <v>0</v>
      </c>
      <c r="BA1323" s="101">
        <v>0</v>
      </c>
      <c r="BB1323" s="239">
        <v>0</v>
      </c>
      <c r="BC1323" s="239">
        <v>3.7142857142857144</v>
      </c>
      <c r="BD1323" s="28">
        <v>0.16774193548387101</v>
      </c>
      <c r="BE1323" s="239">
        <v>1.2857142857142858</v>
      </c>
      <c r="BF1323" s="28">
        <v>5.8064516129032274E-2</v>
      </c>
      <c r="BG1323" s="239">
        <v>0</v>
      </c>
      <c r="BH1323" s="28">
        <v>0</v>
      </c>
      <c r="BI1323" s="24">
        <v>20.342516129032266</v>
      </c>
      <c r="BJ1323" s="24">
        <v>30.687999999999999</v>
      </c>
      <c r="BK1323" s="24">
        <v>36.042000000000002</v>
      </c>
      <c r="BL1323" s="9"/>
      <c r="BM1323" s="78">
        <v>46.428571428571431</v>
      </c>
      <c r="BN1323" s="193">
        <v>2.7142857142857144</v>
      </c>
      <c r="BO1323" s="101">
        <v>8.2857142857142865</v>
      </c>
      <c r="BP1323" s="101">
        <v>9.7142857142857135</v>
      </c>
      <c r="BQ1323" s="101">
        <v>7.7142857142857144</v>
      </c>
      <c r="BR1323" s="101">
        <v>8.2857142857142865</v>
      </c>
      <c r="BS1323" s="101">
        <v>7.1428571428571432</v>
      </c>
      <c r="BT1323" s="101">
        <v>2.2857142857142856</v>
      </c>
      <c r="BU1323" s="101">
        <v>0.2857142857142857</v>
      </c>
      <c r="BV1323" s="101">
        <v>0</v>
      </c>
      <c r="BW1323" s="101">
        <v>0</v>
      </c>
      <c r="BX1323" s="101">
        <v>0</v>
      </c>
      <c r="BY1323" s="101">
        <v>0</v>
      </c>
      <c r="BZ1323" s="101">
        <v>0</v>
      </c>
      <c r="CA1323" s="101">
        <v>0</v>
      </c>
      <c r="CB1323" s="101">
        <v>0</v>
      </c>
      <c r="CC1323" s="101">
        <v>0</v>
      </c>
      <c r="CD1323" s="101">
        <v>0</v>
      </c>
      <c r="CE1323" s="101">
        <v>0</v>
      </c>
      <c r="CF1323" s="101">
        <v>0</v>
      </c>
      <c r="CG1323" s="239">
        <v>0</v>
      </c>
      <c r="CH1323" s="239">
        <v>9.7142857142857135</v>
      </c>
      <c r="CI1323" s="28">
        <v>0.20923076923076919</v>
      </c>
      <c r="CJ1323" s="239">
        <v>2.5714285714285716</v>
      </c>
      <c r="CK1323" s="28">
        <v>5.5384615384615386E-2</v>
      </c>
      <c r="CL1323" s="239">
        <v>0</v>
      </c>
      <c r="CM1323" s="28">
        <v>0</v>
      </c>
      <c r="CN1323" s="24">
        <v>22.037569230769233</v>
      </c>
      <c r="CO1323" s="24">
        <v>31.496999999999989</v>
      </c>
      <c r="CP1323" s="24">
        <v>35.912999999999997</v>
      </c>
      <c r="CQ1323" s="9"/>
    </row>
    <row r="1324" spans="1:95" x14ac:dyDescent="0.35">
      <c r="A1324" s="172"/>
      <c r="B1324" s="229">
        <v>0.625</v>
      </c>
      <c r="C1324" s="78">
        <v>26.285714285714285</v>
      </c>
      <c r="D1324" s="193">
        <v>0.2857142857142857</v>
      </c>
      <c r="E1324" s="101">
        <v>1.5714285714285714</v>
      </c>
      <c r="F1324" s="101">
        <v>6.4285714285714288</v>
      </c>
      <c r="G1324" s="101">
        <v>3.8571428571428572</v>
      </c>
      <c r="H1324" s="101">
        <v>7.8571428571428568</v>
      </c>
      <c r="I1324" s="101">
        <v>4.2857142857142856</v>
      </c>
      <c r="J1324" s="101">
        <v>1.4285714285714286</v>
      </c>
      <c r="K1324" s="101">
        <v>0.5714285714285714</v>
      </c>
      <c r="L1324" s="101">
        <v>0</v>
      </c>
      <c r="M1324" s="101">
        <v>0</v>
      </c>
      <c r="N1324" s="101">
        <v>0</v>
      </c>
      <c r="O1324" s="101">
        <v>0</v>
      </c>
      <c r="P1324" s="101">
        <v>0</v>
      </c>
      <c r="Q1324" s="101">
        <v>0</v>
      </c>
      <c r="R1324" s="101">
        <v>0</v>
      </c>
      <c r="S1324" s="101">
        <v>0</v>
      </c>
      <c r="T1324" s="101">
        <v>0</v>
      </c>
      <c r="U1324" s="101">
        <v>0</v>
      </c>
      <c r="V1324" s="101">
        <v>0</v>
      </c>
      <c r="W1324" s="239">
        <v>0</v>
      </c>
      <c r="X1324" s="239">
        <v>6.2857142857142856</v>
      </c>
      <c r="Y1324" s="28">
        <v>0.2391304347826087</v>
      </c>
      <c r="Z1324" s="239">
        <v>2</v>
      </c>
      <c r="AA1324" s="28">
        <v>7.6086956521739135E-2</v>
      </c>
      <c r="AB1324" s="239">
        <v>0</v>
      </c>
      <c r="AC1324" s="28">
        <v>0</v>
      </c>
      <c r="AD1324" s="24">
        <v>24.906739130434779</v>
      </c>
      <c r="AE1324" s="24">
        <v>32.167500000000004</v>
      </c>
      <c r="AF1324" s="24">
        <v>36.14</v>
      </c>
      <c r="AG1324" s="9"/>
      <c r="AH1324" s="78">
        <v>28</v>
      </c>
      <c r="AI1324" s="193">
        <v>2.8571428571428572</v>
      </c>
      <c r="AJ1324" s="101">
        <v>7.2857142857142856</v>
      </c>
      <c r="AK1324" s="101">
        <v>3.1428571428571428</v>
      </c>
      <c r="AL1324" s="101">
        <v>5</v>
      </c>
      <c r="AM1324" s="101">
        <v>6.7142857142857144</v>
      </c>
      <c r="AN1324" s="101">
        <v>3</v>
      </c>
      <c r="AO1324" s="101">
        <v>0</v>
      </c>
      <c r="AP1324" s="101">
        <v>0</v>
      </c>
      <c r="AQ1324" s="101">
        <v>0</v>
      </c>
      <c r="AR1324" s="101">
        <v>0</v>
      </c>
      <c r="AS1324" s="101">
        <v>0</v>
      </c>
      <c r="AT1324" s="101">
        <v>0</v>
      </c>
      <c r="AU1324" s="101">
        <v>0</v>
      </c>
      <c r="AV1324" s="101">
        <v>0</v>
      </c>
      <c r="AW1324" s="101">
        <v>0</v>
      </c>
      <c r="AX1324" s="101">
        <v>0</v>
      </c>
      <c r="AY1324" s="101">
        <v>0</v>
      </c>
      <c r="AZ1324" s="101">
        <v>0</v>
      </c>
      <c r="BA1324" s="101">
        <v>0</v>
      </c>
      <c r="BB1324" s="239">
        <v>0</v>
      </c>
      <c r="BC1324" s="239">
        <v>3</v>
      </c>
      <c r="BD1324" s="28">
        <v>0.10714285714285714</v>
      </c>
      <c r="BE1324" s="239">
        <v>0</v>
      </c>
      <c r="BF1324" s="28">
        <v>0</v>
      </c>
      <c r="BG1324" s="239">
        <v>0</v>
      </c>
      <c r="BH1324" s="28">
        <v>0</v>
      </c>
      <c r="BI1324" s="24">
        <v>20.04035714285715</v>
      </c>
      <c r="BJ1324" s="24">
        <v>28.958499999999997</v>
      </c>
      <c r="BK1324" s="24">
        <v>33.013500000000001</v>
      </c>
      <c r="BL1324" s="9"/>
      <c r="BM1324" s="78">
        <v>54.285714285714285</v>
      </c>
      <c r="BN1324" s="193">
        <v>3.1428571428571428</v>
      </c>
      <c r="BO1324" s="101">
        <v>8.8571428571428577</v>
      </c>
      <c r="BP1324" s="101">
        <v>9.5714285714285712</v>
      </c>
      <c r="BQ1324" s="101">
        <v>8.8571428571428577</v>
      </c>
      <c r="BR1324" s="101">
        <v>14.571428571428571</v>
      </c>
      <c r="BS1324" s="101">
        <v>7.2857142857142856</v>
      </c>
      <c r="BT1324" s="101">
        <v>1.4285714285714286</v>
      </c>
      <c r="BU1324" s="101">
        <v>0.5714285714285714</v>
      </c>
      <c r="BV1324" s="101">
        <v>0</v>
      </c>
      <c r="BW1324" s="101">
        <v>0</v>
      </c>
      <c r="BX1324" s="101">
        <v>0</v>
      </c>
      <c r="BY1324" s="101">
        <v>0</v>
      </c>
      <c r="BZ1324" s="101">
        <v>0</v>
      </c>
      <c r="CA1324" s="101">
        <v>0</v>
      </c>
      <c r="CB1324" s="101">
        <v>0</v>
      </c>
      <c r="CC1324" s="101">
        <v>0</v>
      </c>
      <c r="CD1324" s="101">
        <v>0</v>
      </c>
      <c r="CE1324" s="101">
        <v>0</v>
      </c>
      <c r="CF1324" s="101">
        <v>0</v>
      </c>
      <c r="CG1324" s="239">
        <v>0</v>
      </c>
      <c r="CH1324" s="239">
        <v>9.2857142857142865</v>
      </c>
      <c r="CI1324" s="28">
        <v>0.17105263157894737</v>
      </c>
      <c r="CJ1324" s="239">
        <v>2</v>
      </c>
      <c r="CK1324" s="28">
        <v>3.6842105263157898E-2</v>
      </c>
      <c r="CL1324" s="239">
        <v>0</v>
      </c>
      <c r="CM1324" s="28">
        <v>0</v>
      </c>
      <c r="CN1324" s="24">
        <v>22.39671052631579</v>
      </c>
      <c r="CO1324" s="24">
        <v>31.020999999999997</v>
      </c>
      <c r="CP1324" s="24">
        <v>34.270000000000003</v>
      </c>
      <c r="CQ1324" s="9"/>
    </row>
    <row r="1325" spans="1:95" x14ac:dyDescent="0.35">
      <c r="A1325" s="172"/>
      <c r="B1325" s="229">
        <v>0.66666700000000001</v>
      </c>
      <c r="C1325" s="78">
        <v>25.428571428571427</v>
      </c>
      <c r="D1325" s="193">
        <v>0</v>
      </c>
      <c r="E1325" s="101">
        <v>2</v>
      </c>
      <c r="F1325" s="101">
        <v>6</v>
      </c>
      <c r="G1325" s="101">
        <v>4.5714285714285712</v>
      </c>
      <c r="H1325" s="101">
        <v>7.4285714285714288</v>
      </c>
      <c r="I1325" s="101">
        <v>3.7142857142857144</v>
      </c>
      <c r="J1325" s="101">
        <v>1.4285714285714286</v>
      </c>
      <c r="K1325" s="101">
        <v>0.14285714285714285</v>
      </c>
      <c r="L1325" s="101">
        <v>0.14285714285714285</v>
      </c>
      <c r="M1325" s="101">
        <v>0</v>
      </c>
      <c r="N1325" s="101">
        <v>0</v>
      </c>
      <c r="O1325" s="101">
        <v>0</v>
      </c>
      <c r="P1325" s="101">
        <v>0</v>
      </c>
      <c r="Q1325" s="101">
        <v>0</v>
      </c>
      <c r="R1325" s="101">
        <v>0</v>
      </c>
      <c r="S1325" s="101">
        <v>0</v>
      </c>
      <c r="T1325" s="101">
        <v>0</v>
      </c>
      <c r="U1325" s="101">
        <v>0</v>
      </c>
      <c r="V1325" s="101">
        <v>0</v>
      </c>
      <c r="W1325" s="239">
        <v>0</v>
      </c>
      <c r="X1325" s="239">
        <v>5.4285714285714288</v>
      </c>
      <c r="Y1325" s="28">
        <v>0.21348314606741575</v>
      </c>
      <c r="Z1325" s="239">
        <v>1.7142857142857142</v>
      </c>
      <c r="AA1325" s="28">
        <v>6.741573033707865E-2</v>
      </c>
      <c r="AB1325" s="239">
        <v>0.14285714285714285</v>
      </c>
      <c r="AC1325" s="28">
        <v>5.6179775280898875E-3</v>
      </c>
      <c r="AD1325" s="24">
        <v>24.675112359550557</v>
      </c>
      <c r="AE1325" s="24">
        <v>32.108499999999999</v>
      </c>
      <c r="AF1325" s="24">
        <v>35.729999999999997</v>
      </c>
      <c r="AG1325" s="9"/>
      <c r="AH1325" s="78">
        <v>30.857142857142854</v>
      </c>
      <c r="AI1325" s="193">
        <v>1.2857142857142858</v>
      </c>
      <c r="AJ1325" s="101">
        <v>12.714285714285714</v>
      </c>
      <c r="AK1325" s="101">
        <v>1.8571428571428572</v>
      </c>
      <c r="AL1325" s="101">
        <v>3.4285714285714284</v>
      </c>
      <c r="AM1325" s="101">
        <v>5.8571428571428568</v>
      </c>
      <c r="AN1325" s="101">
        <v>4.2857142857142856</v>
      </c>
      <c r="AO1325" s="101">
        <v>1.2857142857142858</v>
      </c>
      <c r="AP1325" s="101">
        <v>0.14285714285714285</v>
      </c>
      <c r="AQ1325" s="101">
        <v>0</v>
      </c>
      <c r="AR1325" s="101">
        <v>0</v>
      </c>
      <c r="AS1325" s="101">
        <v>0</v>
      </c>
      <c r="AT1325" s="101">
        <v>0</v>
      </c>
      <c r="AU1325" s="101">
        <v>0</v>
      </c>
      <c r="AV1325" s="101">
        <v>0</v>
      </c>
      <c r="AW1325" s="101">
        <v>0</v>
      </c>
      <c r="AX1325" s="101">
        <v>0</v>
      </c>
      <c r="AY1325" s="101">
        <v>0</v>
      </c>
      <c r="AZ1325" s="101">
        <v>0</v>
      </c>
      <c r="BA1325" s="101">
        <v>0</v>
      </c>
      <c r="BB1325" s="239">
        <v>0</v>
      </c>
      <c r="BC1325" s="239">
        <v>5.7142857142857144</v>
      </c>
      <c r="BD1325" s="28">
        <v>0.1851851851851852</v>
      </c>
      <c r="BE1325" s="239">
        <v>1.2857142857142858</v>
      </c>
      <c r="BF1325" s="28">
        <v>4.1666666666666671E-2</v>
      </c>
      <c r="BG1325" s="239">
        <v>0</v>
      </c>
      <c r="BH1325" s="28">
        <v>0</v>
      </c>
      <c r="BI1325" s="24">
        <v>20.363009259259258</v>
      </c>
      <c r="BJ1325" s="24">
        <v>31.278000000000002</v>
      </c>
      <c r="BK1325" s="24">
        <v>34.022499999999972</v>
      </c>
      <c r="BL1325" s="9"/>
      <c r="BM1325" s="78">
        <v>56.285714285714292</v>
      </c>
      <c r="BN1325" s="193">
        <v>1.2857142857142858</v>
      </c>
      <c r="BO1325" s="101">
        <v>14.714285714285714</v>
      </c>
      <c r="BP1325" s="101">
        <v>7.8571428571428568</v>
      </c>
      <c r="BQ1325" s="101">
        <v>8</v>
      </c>
      <c r="BR1325" s="101">
        <v>13.285714285714286</v>
      </c>
      <c r="BS1325" s="101">
        <v>8</v>
      </c>
      <c r="BT1325" s="101">
        <v>2.7142857142857144</v>
      </c>
      <c r="BU1325" s="101">
        <v>0.2857142857142857</v>
      </c>
      <c r="BV1325" s="101">
        <v>0.14285714285714285</v>
      </c>
      <c r="BW1325" s="101">
        <v>0</v>
      </c>
      <c r="BX1325" s="101">
        <v>0</v>
      </c>
      <c r="BY1325" s="101">
        <v>0</v>
      </c>
      <c r="BZ1325" s="101">
        <v>0</v>
      </c>
      <c r="CA1325" s="101">
        <v>0</v>
      </c>
      <c r="CB1325" s="101">
        <v>0</v>
      </c>
      <c r="CC1325" s="101">
        <v>0</v>
      </c>
      <c r="CD1325" s="101">
        <v>0</v>
      </c>
      <c r="CE1325" s="101">
        <v>0</v>
      </c>
      <c r="CF1325" s="101">
        <v>0</v>
      </c>
      <c r="CG1325" s="239">
        <v>0</v>
      </c>
      <c r="CH1325" s="239">
        <v>11.142857142857142</v>
      </c>
      <c r="CI1325" s="28">
        <v>0.1979695431472081</v>
      </c>
      <c r="CJ1325" s="239">
        <v>3</v>
      </c>
      <c r="CK1325" s="28">
        <v>5.3299492385786795E-2</v>
      </c>
      <c r="CL1325" s="239">
        <v>0.14285714285714285</v>
      </c>
      <c r="CM1325" s="28">
        <v>2.5380710659898471E-3</v>
      </c>
      <c r="CN1325" s="24">
        <v>22.311116751269051</v>
      </c>
      <c r="CO1325" s="24">
        <v>31.5425</v>
      </c>
      <c r="CP1325" s="24">
        <v>35.54</v>
      </c>
      <c r="CQ1325" s="9"/>
    </row>
    <row r="1326" spans="1:95" x14ac:dyDescent="0.35">
      <c r="A1326" s="172"/>
      <c r="B1326" s="229">
        <v>0.70833299999999999</v>
      </c>
      <c r="C1326" s="78">
        <v>19.857142857142858</v>
      </c>
      <c r="D1326" s="193">
        <v>0.2857142857142857</v>
      </c>
      <c r="E1326" s="101">
        <v>2.7142857142857144</v>
      </c>
      <c r="F1326" s="101">
        <v>5.4285714285714288</v>
      </c>
      <c r="G1326" s="101">
        <v>3</v>
      </c>
      <c r="H1326" s="101">
        <v>4.5714285714285712</v>
      </c>
      <c r="I1326" s="101">
        <v>2.7142857142857144</v>
      </c>
      <c r="J1326" s="101">
        <v>0.8571428571428571</v>
      </c>
      <c r="K1326" s="101">
        <v>0.2857142857142857</v>
      </c>
      <c r="L1326" s="101">
        <v>0</v>
      </c>
      <c r="M1326" s="101">
        <v>0</v>
      </c>
      <c r="N1326" s="101">
        <v>0</v>
      </c>
      <c r="O1326" s="101">
        <v>0</v>
      </c>
      <c r="P1326" s="101">
        <v>0</v>
      </c>
      <c r="Q1326" s="101">
        <v>0</v>
      </c>
      <c r="R1326" s="101">
        <v>0</v>
      </c>
      <c r="S1326" s="101">
        <v>0</v>
      </c>
      <c r="T1326" s="101">
        <v>0</v>
      </c>
      <c r="U1326" s="101">
        <v>0</v>
      </c>
      <c r="V1326" s="101">
        <v>0</v>
      </c>
      <c r="W1326" s="239">
        <v>0</v>
      </c>
      <c r="X1326" s="239">
        <v>3.8571428571428572</v>
      </c>
      <c r="Y1326" s="28">
        <v>0.19424460431654675</v>
      </c>
      <c r="Z1326" s="239">
        <v>1.1428571428571428</v>
      </c>
      <c r="AA1326" s="28">
        <v>5.755395683453237E-2</v>
      </c>
      <c r="AB1326" s="239">
        <v>0</v>
      </c>
      <c r="AC1326" s="28">
        <v>0</v>
      </c>
      <c r="AD1326" s="24">
        <v>22.87064748201438</v>
      </c>
      <c r="AE1326" s="24">
        <v>31.17</v>
      </c>
      <c r="AF1326" s="24">
        <v>35.65</v>
      </c>
      <c r="AG1326" s="9"/>
      <c r="AH1326" s="78">
        <v>18</v>
      </c>
      <c r="AI1326" s="193">
        <v>2.4285714285714284</v>
      </c>
      <c r="AJ1326" s="101">
        <v>7.8571428571428568</v>
      </c>
      <c r="AK1326" s="101">
        <v>1.2857142857142858</v>
      </c>
      <c r="AL1326" s="101">
        <v>2.2857142857142856</v>
      </c>
      <c r="AM1326" s="101">
        <v>2.4285714285714284</v>
      </c>
      <c r="AN1326" s="101">
        <v>1.5714285714285714</v>
      </c>
      <c r="AO1326" s="101">
        <v>0.14285714285714285</v>
      </c>
      <c r="AP1326" s="101">
        <v>0</v>
      </c>
      <c r="AQ1326" s="101">
        <v>0</v>
      </c>
      <c r="AR1326" s="101">
        <v>0</v>
      </c>
      <c r="AS1326" s="101">
        <v>0</v>
      </c>
      <c r="AT1326" s="101">
        <v>0</v>
      </c>
      <c r="AU1326" s="101">
        <v>0</v>
      </c>
      <c r="AV1326" s="101">
        <v>0</v>
      </c>
      <c r="AW1326" s="101">
        <v>0</v>
      </c>
      <c r="AX1326" s="101">
        <v>0</v>
      </c>
      <c r="AY1326" s="101">
        <v>0</v>
      </c>
      <c r="AZ1326" s="101">
        <v>0</v>
      </c>
      <c r="BA1326" s="101">
        <v>0</v>
      </c>
      <c r="BB1326" s="239">
        <v>0</v>
      </c>
      <c r="BC1326" s="239">
        <v>1.5714285714285714</v>
      </c>
      <c r="BD1326" s="28">
        <v>8.7301587301587297E-2</v>
      </c>
      <c r="BE1326" s="239">
        <v>0.14285714285714285</v>
      </c>
      <c r="BF1326" s="28">
        <v>7.9365079365079361E-3</v>
      </c>
      <c r="BG1326" s="239">
        <v>0</v>
      </c>
      <c r="BH1326" s="28">
        <v>0</v>
      </c>
      <c r="BI1326" s="24">
        <v>17.505158730158733</v>
      </c>
      <c r="BJ1326" s="24">
        <v>28.06</v>
      </c>
      <c r="BK1326" s="24">
        <v>33.216999999999999</v>
      </c>
      <c r="BL1326" s="9"/>
      <c r="BM1326" s="78">
        <v>37.857142857142854</v>
      </c>
      <c r="BN1326" s="193">
        <v>2.7142857142857144</v>
      </c>
      <c r="BO1326" s="101">
        <v>10.571428571428571</v>
      </c>
      <c r="BP1326" s="101">
        <v>6.7142857142857144</v>
      </c>
      <c r="BQ1326" s="101">
        <v>5.2857142857142856</v>
      </c>
      <c r="BR1326" s="101">
        <v>7</v>
      </c>
      <c r="BS1326" s="101">
        <v>4.2857142857142856</v>
      </c>
      <c r="BT1326" s="101">
        <v>1</v>
      </c>
      <c r="BU1326" s="101">
        <v>0.2857142857142857</v>
      </c>
      <c r="BV1326" s="101">
        <v>0</v>
      </c>
      <c r="BW1326" s="101">
        <v>0</v>
      </c>
      <c r="BX1326" s="101">
        <v>0</v>
      </c>
      <c r="BY1326" s="101">
        <v>0</v>
      </c>
      <c r="BZ1326" s="101">
        <v>0</v>
      </c>
      <c r="CA1326" s="101">
        <v>0</v>
      </c>
      <c r="CB1326" s="101">
        <v>0</v>
      </c>
      <c r="CC1326" s="101">
        <v>0</v>
      </c>
      <c r="CD1326" s="101">
        <v>0</v>
      </c>
      <c r="CE1326" s="101">
        <v>0</v>
      </c>
      <c r="CF1326" s="101">
        <v>0</v>
      </c>
      <c r="CG1326" s="239">
        <v>0</v>
      </c>
      <c r="CH1326" s="239">
        <v>5.4285714285714288</v>
      </c>
      <c r="CI1326" s="28">
        <v>0.14339622641509436</v>
      </c>
      <c r="CJ1326" s="239">
        <v>1.2857142857142858</v>
      </c>
      <c r="CK1326" s="28">
        <v>3.3962264150943403E-2</v>
      </c>
      <c r="CL1326" s="239">
        <v>0</v>
      </c>
      <c r="CM1326" s="28">
        <v>0</v>
      </c>
      <c r="CN1326" s="24">
        <v>20.319509433962253</v>
      </c>
      <c r="CO1326" s="24">
        <v>29.882999999999999</v>
      </c>
      <c r="CP1326" s="24">
        <v>34.290999999999997</v>
      </c>
      <c r="CQ1326" s="9"/>
    </row>
    <row r="1327" spans="1:95" x14ac:dyDescent="0.35">
      <c r="A1327" s="172"/>
      <c r="B1327" s="229">
        <v>0.75</v>
      </c>
      <c r="C1327" s="78">
        <v>15.142857142857141</v>
      </c>
      <c r="D1327" s="193">
        <v>0.5714285714285714</v>
      </c>
      <c r="E1327" s="101">
        <v>3.5714285714285716</v>
      </c>
      <c r="F1327" s="101">
        <v>2.8571428571428572</v>
      </c>
      <c r="G1327" s="101">
        <v>2.2857142857142856</v>
      </c>
      <c r="H1327" s="101">
        <v>3.2857142857142856</v>
      </c>
      <c r="I1327" s="101">
        <v>2.1428571428571428</v>
      </c>
      <c r="J1327" s="101">
        <v>0.14285714285714285</v>
      </c>
      <c r="K1327" s="101">
        <v>0.2857142857142857</v>
      </c>
      <c r="L1327" s="101">
        <v>0</v>
      </c>
      <c r="M1327" s="101">
        <v>0</v>
      </c>
      <c r="N1327" s="101">
        <v>0</v>
      </c>
      <c r="O1327" s="101">
        <v>0</v>
      </c>
      <c r="P1327" s="101">
        <v>0</v>
      </c>
      <c r="Q1327" s="101">
        <v>0</v>
      </c>
      <c r="R1327" s="101">
        <v>0</v>
      </c>
      <c r="S1327" s="101">
        <v>0</v>
      </c>
      <c r="T1327" s="101">
        <v>0</v>
      </c>
      <c r="U1327" s="101">
        <v>0</v>
      </c>
      <c r="V1327" s="101">
        <v>0</v>
      </c>
      <c r="W1327" s="239">
        <v>0</v>
      </c>
      <c r="X1327" s="239">
        <v>2.5714285714285716</v>
      </c>
      <c r="Y1327" s="28">
        <v>0.16981132075471703</v>
      </c>
      <c r="Z1327" s="239">
        <v>0.42857142857142855</v>
      </c>
      <c r="AA1327" s="28">
        <v>2.8301886792452834E-2</v>
      </c>
      <c r="AB1327" s="239">
        <v>0</v>
      </c>
      <c r="AC1327" s="28">
        <v>0</v>
      </c>
      <c r="AD1327" s="24">
        <v>21.64783018867924</v>
      </c>
      <c r="AE1327" s="24">
        <v>30.998500000000003</v>
      </c>
      <c r="AF1327" s="24">
        <v>34.346999999999994</v>
      </c>
      <c r="AG1327" s="9"/>
      <c r="AH1327" s="78">
        <v>10.142857142857144</v>
      </c>
      <c r="AI1327" s="193">
        <v>0.8571428571428571</v>
      </c>
      <c r="AJ1327" s="101">
        <v>3.1428571428571428</v>
      </c>
      <c r="AK1327" s="101">
        <v>1</v>
      </c>
      <c r="AL1327" s="101">
        <v>2.2857142857142856</v>
      </c>
      <c r="AM1327" s="101">
        <v>1.1428571428571428</v>
      </c>
      <c r="AN1327" s="101">
        <v>1.4285714285714286</v>
      </c>
      <c r="AO1327" s="101">
        <v>0.2857142857142857</v>
      </c>
      <c r="AP1327" s="101">
        <v>0</v>
      </c>
      <c r="AQ1327" s="101">
        <v>0</v>
      </c>
      <c r="AR1327" s="101">
        <v>0</v>
      </c>
      <c r="AS1327" s="101">
        <v>0</v>
      </c>
      <c r="AT1327" s="101">
        <v>0</v>
      </c>
      <c r="AU1327" s="101">
        <v>0</v>
      </c>
      <c r="AV1327" s="101">
        <v>0</v>
      </c>
      <c r="AW1327" s="101">
        <v>0</v>
      </c>
      <c r="AX1327" s="101">
        <v>0</v>
      </c>
      <c r="AY1327" s="101">
        <v>0</v>
      </c>
      <c r="AZ1327" s="101">
        <v>0</v>
      </c>
      <c r="BA1327" s="101">
        <v>0</v>
      </c>
      <c r="BB1327" s="239">
        <v>0</v>
      </c>
      <c r="BC1327" s="239">
        <v>1.7142857142857142</v>
      </c>
      <c r="BD1327" s="28">
        <v>0.16901408450704222</v>
      </c>
      <c r="BE1327" s="239">
        <v>0.2857142857142857</v>
      </c>
      <c r="BF1327" s="28">
        <v>2.8169014084507036E-2</v>
      </c>
      <c r="BG1327" s="239">
        <v>0</v>
      </c>
      <c r="BH1327" s="28">
        <v>0</v>
      </c>
      <c r="BI1327" s="24">
        <v>19.889436619718303</v>
      </c>
      <c r="BJ1327" s="24">
        <v>30.221999999999998</v>
      </c>
      <c r="BK1327" s="24">
        <v>33.127999999999993</v>
      </c>
      <c r="BL1327" s="9"/>
      <c r="BM1327" s="78">
        <v>25.285714285714285</v>
      </c>
      <c r="BN1327" s="193">
        <v>1.4285714285714286</v>
      </c>
      <c r="BO1327" s="101">
        <v>6.7142857142857144</v>
      </c>
      <c r="BP1327" s="101">
        <v>3.8571428571428572</v>
      </c>
      <c r="BQ1327" s="101">
        <v>4.5714285714285712</v>
      </c>
      <c r="BR1327" s="101">
        <v>4.4285714285714288</v>
      </c>
      <c r="BS1327" s="101">
        <v>3.5714285714285716</v>
      </c>
      <c r="BT1327" s="101">
        <v>0.42857142857142855</v>
      </c>
      <c r="BU1327" s="101">
        <v>0.2857142857142857</v>
      </c>
      <c r="BV1327" s="101">
        <v>0</v>
      </c>
      <c r="BW1327" s="101">
        <v>0</v>
      </c>
      <c r="BX1327" s="101">
        <v>0</v>
      </c>
      <c r="BY1327" s="101">
        <v>0</v>
      </c>
      <c r="BZ1327" s="101">
        <v>0</v>
      </c>
      <c r="CA1327" s="101">
        <v>0</v>
      </c>
      <c r="CB1327" s="101">
        <v>0</v>
      </c>
      <c r="CC1327" s="101">
        <v>0</v>
      </c>
      <c r="CD1327" s="101">
        <v>0</v>
      </c>
      <c r="CE1327" s="101">
        <v>0</v>
      </c>
      <c r="CF1327" s="101">
        <v>0</v>
      </c>
      <c r="CG1327" s="239">
        <v>0</v>
      </c>
      <c r="CH1327" s="239">
        <v>4.2857142857142856</v>
      </c>
      <c r="CI1327" s="28">
        <v>0.16949152542372881</v>
      </c>
      <c r="CJ1327" s="239">
        <v>0.7142857142857143</v>
      </c>
      <c r="CK1327" s="28">
        <v>2.8248587570621472E-2</v>
      </c>
      <c r="CL1327" s="239">
        <v>0</v>
      </c>
      <c r="CM1327" s="28">
        <v>0</v>
      </c>
      <c r="CN1327" s="24">
        <v>20.942485875706208</v>
      </c>
      <c r="CO1327" s="24">
        <v>30.336999999999996</v>
      </c>
      <c r="CP1327" s="24">
        <v>33.789000000000001</v>
      </c>
      <c r="CQ1327" s="9"/>
    </row>
    <row r="1328" spans="1:95" x14ac:dyDescent="0.35">
      <c r="A1328" s="172"/>
      <c r="B1328" s="229">
        <v>0.79166700000000001</v>
      </c>
      <c r="C1328" s="78">
        <v>11.571428571428571</v>
      </c>
      <c r="D1328" s="193">
        <v>0.8571428571428571</v>
      </c>
      <c r="E1328" s="101">
        <v>3</v>
      </c>
      <c r="F1328" s="101">
        <v>2.7142857142857144</v>
      </c>
      <c r="G1328" s="101">
        <v>1.7142857142857142</v>
      </c>
      <c r="H1328" s="101">
        <v>1.4285714285714286</v>
      </c>
      <c r="I1328" s="101">
        <v>1.2857142857142858</v>
      </c>
      <c r="J1328" s="101">
        <v>0.5714285714285714</v>
      </c>
      <c r="K1328" s="101">
        <v>0</v>
      </c>
      <c r="L1328" s="101">
        <v>0</v>
      </c>
      <c r="M1328" s="101">
        <v>0</v>
      </c>
      <c r="N1328" s="101">
        <v>0</v>
      </c>
      <c r="O1328" s="101">
        <v>0</v>
      </c>
      <c r="P1328" s="101">
        <v>0</v>
      </c>
      <c r="Q1328" s="101">
        <v>0</v>
      </c>
      <c r="R1328" s="101">
        <v>0</v>
      </c>
      <c r="S1328" s="101">
        <v>0</v>
      </c>
      <c r="T1328" s="101">
        <v>0</v>
      </c>
      <c r="U1328" s="101">
        <v>0</v>
      </c>
      <c r="V1328" s="101">
        <v>0</v>
      </c>
      <c r="W1328" s="239">
        <v>0</v>
      </c>
      <c r="X1328" s="239">
        <v>1.8571428571428572</v>
      </c>
      <c r="Y1328" s="28">
        <v>0.16049382716049385</v>
      </c>
      <c r="Z1328" s="239">
        <v>0.5714285714285714</v>
      </c>
      <c r="AA1328" s="28">
        <v>4.9382716049382713E-2</v>
      </c>
      <c r="AB1328" s="239">
        <v>0</v>
      </c>
      <c r="AC1328" s="28">
        <v>0</v>
      </c>
      <c r="AD1328" s="24">
        <v>20.188395061728396</v>
      </c>
      <c r="AE1328" s="24">
        <v>30.382000000000001</v>
      </c>
      <c r="AF1328" s="24">
        <v>35.765999999999991</v>
      </c>
      <c r="AG1328" s="9"/>
      <c r="AH1328" s="78">
        <v>10.999999999999998</v>
      </c>
      <c r="AI1328" s="193">
        <v>2</v>
      </c>
      <c r="AJ1328" s="101">
        <v>3.2857142857142856</v>
      </c>
      <c r="AK1328" s="101">
        <v>1.2857142857142858</v>
      </c>
      <c r="AL1328" s="101">
        <v>1.7142857142857142</v>
      </c>
      <c r="AM1328" s="101">
        <v>1.7142857142857142</v>
      </c>
      <c r="AN1328" s="101">
        <v>0.5714285714285714</v>
      </c>
      <c r="AO1328" s="101">
        <v>0.42857142857142855</v>
      </c>
      <c r="AP1328" s="101">
        <v>0</v>
      </c>
      <c r="AQ1328" s="101">
        <v>0</v>
      </c>
      <c r="AR1328" s="101">
        <v>0</v>
      </c>
      <c r="AS1328" s="101">
        <v>0</v>
      </c>
      <c r="AT1328" s="101">
        <v>0</v>
      </c>
      <c r="AU1328" s="101">
        <v>0</v>
      </c>
      <c r="AV1328" s="101">
        <v>0</v>
      </c>
      <c r="AW1328" s="101">
        <v>0</v>
      </c>
      <c r="AX1328" s="101">
        <v>0</v>
      </c>
      <c r="AY1328" s="101">
        <v>0</v>
      </c>
      <c r="AZ1328" s="101">
        <v>0</v>
      </c>
      <c r="BA1328" s="101">
        <v>0</v>
      </c>
      <c r="BB1328" s="239">
        <v>0</v>
      </c>
      <c r="BC1328" s="239">
        <v>1</v>
      </c>
      <c r="BD1328" s="28">
        <v>9.0909090909090925E-2</v>
      </c>
      <c r="BE1328" s="239">
        <v>0.42857142857142855</v>
      </c>
      <c r="BF1328" s="28">
        <v>3.8961038961038967E-2</v>
      </c>
      <c r="BG1328" s="239">
        <v>0</v>
      </c>
      <c r="BH1328" s="28">
        <v>0</v>
      </c>
      <c r="BI1328" s="24">
        <v>18.071688311688316</v>
      </c>
      <c r="BJ1328" s="24">
        <v>26.834</v>
      </c>
      <c r="BK1328" s="24">
        <v>32.132999999999981</v>
      </c>
      <c r="BL1328" s="9"/>
      <c r="BM1328" s="78">
        <v>22.571428571428569</v>
      </c>
      <c r="BN1328" s="193">
        <v>2.8571428571428572</v>
      </c>
      <c r="BO1328" s="101">
        <v>6.2857142857142856</v>
      </c>
      <c r="BP1328" s="101">
        <v>4</v>
      </c>
      <c r="BQ1328" s="101">
        <v>3.4285714285714284</v>
      </c>
      <c r="BR1328" s="101">
        <v>3.1428571428571428</v>
      </c>
      <c r="BS1328" s="101">
        <v>1.8571428571428572</v>
      </c>
      <c r="BT1328" s="101">
        <v>1</v>
      </c>
      <c r="BU1328" s="101">
        <v>0</v>
      </c>
      <c r="BV1328" s="101">
        <v>0</v>
      </c>
      <c r="BW1328" s="101">
        <v>0</v>
      </c>
      <c r="BX1328" s="101">
        <v>0</v>
      </c>
      <c r="BY1328" s="101">
        <v>0</v>
      </c>
      <c r="BZ1328" s="101">
        <v>0</v>
      </c>
      <c r="CA1328" s="101">
        <v>0</v>
      </c>
      <c r="CB1328" s="101">
        <v>0</v>
      </c>
      <c r="CC1328" s="101">
        <v>0</v>
      </c>
      <c r="CD1328" s="101">
        <v>0</v>
      </c>
      <c r="CE1328" s="101">
        <v>0</v>
      </c>
      <c r="CF1328" s="101">
        <v>0</v>
      </c>
      <c r="CG1328" s="239">
        <v>0</v>
      </c>
      <c r="CH1328" s="239">
        <v>2.8571428571428572</v>
      </c>
      <c r="CI1328" s="28">
        <v>0.12658227848101267</v>
      </c>
      <c r="CJ1328" s="239">
        <v>1</v>
      </c>
      <c r="CK1328" s="28">
        <v>4.4303797468354437E-2</v>
      </c>
      <c r="CL1328" s="239">
        <v>0</v>
      </c>
      <c r="CM1328" s="28">
        <v>0</v>
      </c>
      <c r="CN1328" s="24">
        <v>19.156835443037963</v>
      </c>
      <c r="CO1328" s="24">
        <v>28.377000000000006</v>
      </c>
      <c r="CP1328" s="24">
        <v>34.853999999999992</v>
      </c>
      <c r="CQ1328" s="9"/>
    </row>
    <row r="1329" spans="1:95" x14ac:dyDescent="0.35">
      <c r="A1329" s="172"/>
      <c r="B1329" s="229">
        <v>0.83333299999999999</v>
      </c>
      <c r="C1329" s="78">
        <v>4.4285714285714288</v>
      </c>
      <c r="D1329" s="193">
        <v>0.14285714285714285</v>
      </c>
      <c r="E1329" s="101">
        <v>0.14285714285714285</v>
      </c>
      <c r="F1329" s="101">
        <v>0</v>
      </c>
      <c r="G1329" s="101">
        <v>1</v>
      </c>
      <c r="H1329" s="101">
        <v>1.8571428571428572</v>
      </c>
      <c r="I1329" s="101">
        <v>0.8571428571428571</v>
      </c>
      <c r="J1329" s="101">
        <v>0.42857142857142855</v>
      </c>
      <c r="K1329" s="101">
        <v>0</v>
      </c>
      <c r="L1329" s="101">
        <v>0</v>
      </c>
      <c r="M1329" s="101">
        <v>0</v>
      </c>
      <c r="N1329" s="101">
        <v>0</v>
      </c>
      <c r="O1329" s="101">
        <v>0</v>
      </c>
      <c r="P1329" s="101">
        <v>0</v>
      </c>
      <c r="Q1329" s="101">
        <v>0</v>
      </c>
      <c r="R1329" s="101">
        <v>0</v>
      </c>
      <c r="S1329" s="101">
        <v>0</v>
      </c>
      <c r="T1329" s="101">
        <v>0</v>
      </c>
      <c r="U1329" s="101">
        <v>0</v>
      </c>
      <c r="V1329" s="101">
        <v>0</v>
      </c>
      <c r="W1329" s="239">
        <v>0</v>
      </c>
      <c r="X1329" s="239">
        <v>1.2857142857142858</v>
      </c>
      <c r="Y1329" s="28">
        <v>0.29032258064516131</v>
      </c>
      <c r="Z1329" s="239">
        <v>0.42857142857142855</v>
      </c>
      <c r="AA1329" s="28">
        <v>9.677419354838708E-2</v>
      </c>
      <c r="AB1329" s="239">
        <v>0</v>
      </c>
      <c r="AC1329" s="28">
        <v>0</v>
      </c>
      <c r="AD1329" s="24">
        <v>27.271612903225805</v>
      </c>
      <c r="AE1329" s="24">
        <v>33.082000000000001</v>
      </c>
      <c r="AF1329" s="24">
        <v>37.1</v>
      </c>
      <c r="AG1329" s="9"/>
      <c r="AH1329" s="78">
        <v>3.8571428571428568</v>
      </c>
      <c r="AI1329" s="193">
        <v>0.2857142857142857</v>
      </c>
      <c r="AJ1329" s="101">
        <v>0.42857142857142855</v>
      </c>
      <c r="AK1329" s="101">
        <v>0.42857142857142855</v>
      </c>
      <c r="AL1329" s="101">
        <v>0.8571428571428571</v>
      </c>
      <c r="AM1329" s="101">
        <v>1</v>
      </c>
      <c r="AN1329" s="101">
        <v>0.2857142857142857</v>
      </c>
      <c r="AO1329" s="101">
        <v>0.5714285714285714</v>
      </c>
      <c r="AP1329" s="101">
        <v>0</v>
      </c>
      <c r="AQ1329" s="101">
        <v>0</v>
      </c>
      <c r="AR1329" s="101">
        <v>0</v>
      </c>
      <c r="AS1329" s="101">
        <v>0</v>
      </c>
      <c r="AT1329" s="101">
        <v>0</v>
      </c>
      <c r="AU1329" s="101">
        <v>0</v>
      </c>
      <c r="AV1329" s="101">
        <v>0</v>
      </c>
      <c r="AW1329" s="101">
        <v>0</v>
      </c>
      <c r="AX1329" s="101">
        <v>0</v>
      </c>
      <c r="AY1329" s="101">
        <v>0</v>
      </c>
      <c r="AZ1329" s="101">
        <v>0</v>
      </c>
      <c r="BA1329" s="101">
        <v>0</v>
      </c>
      <c r="BB1329" s="239">
        <v>0</v>
      </c>
      <c r="BC1329" s="239">
        <v>0.8571428571428571</v>
      </c>
      <c r="BD1329" s="28">
        <v>0.22222222222222224</v>
      </c>
      <c r="BE1329" s="239">
        <v>0.5714285714285714</v>
      </c>
      <c r="BF1329" s="28">
        <v>0.14814814814814817</v>
      </c>
      <c r="BG1329" s="239">
        <v>0</v>
      </c>
      <c r="BH1329" s="28">
        <v>0</v>
      </c>
      <c r="BI1329" s="24">
        <v>23.859259259259261</v>
      </c>
      <c r="BJ1329" s="24">
        <v>36.262000000000008</v>
      </c>
      <c r="BK1329" s="24">
        <v>39.786000000000001</v>
      </c>
      <c r="BL1329" s="9"/>
      <c r="BM1329" s="78">
        <v>8.2857142857142847</v>
      </c>
      <c r="BN1329" s="193">
        <v>0.42857142857142855</v>
      </c>
      <c r="BO1329" s="101">
        <v>0.5714285714285714</v>
      </c>
      <c r="BP1329" s="101">
        <v>0.42857142857142855</v>
      </c>
      <c r="BQ1329" s="101">
        <v>1.8571428571428572</v>
      </c>
      <c r="BR1329" s="101">
        <v>2.8571428571428572</v>
      </c>
      <c r="BS1329" s="101">
        <v>1.1428571428571428</v>
      </c>
      <c r="BT1329" s="101">
        <v>1</v>
      </c>
      <c r="BU1329" s="101">
        <v>0</v>
      </c>
      <c r="BV1329" s="101">
        <v>0</v>
      </c>
      <c r="BW1329" s="101">
        <v>0</v>
      </c>
      <c r="BX1329" s="101">
        <v>0</v>
      </c>
      <c r="BY1329" s="101">
        <v>0</v>
      </c>
      <c r="BZ1329" s="101">
        <v>0</v>
      </c>
      <c r="CA1329" s="101">
        <v>0</v>
      </c>
      <c r="CB1329" s="101">
        <v>0</v>
      </c>
      <c r="CC1329" s="101">
        <v>0</v>
      </c>
      <c r="CD1329" s="101">
        <v>0</v>
      </c>
      <c r="CE1329" s="101">
        <v>0</v>
      </c>
      <c r="CF1329" s="101">
        <v>0</v>
      </c>
      <c r="CG1329" s="239">
        <v>0</v>
      </c>
      <c r="CH1329" s="239">
        <v>2.1428571428571428</v>
      </c>
      <c r="CI1329" s="28">
        <v>0.25862068965517243</v>
      </c>
      <c r="CJ1329" s="239">
        <v>1</v>
      </c>
      <c r="CK1329" s="28">
        <v>0.12068965517241381</v>
      </c>
      <c r="CL1329" s="239">
        <v>0</v>
      </c>
      <c r="CM1329" s="28">
        <v>0</v>
      </c>
      <c r="CN1329" s="24">
        <v>25.683103448275862</v>
      </c>
      <c r="CO1329" s="24">
        <v>33.003999999999998</v>
      </c>
      <c r="CP1329" s="24">
        <v>38.449999999999996</v>
      </c>
      <c r="CQ1329" s="9"/>
    </row>
    <row r="1330" spans="1:95" x14ac:dyDescent="0.35">
      <c r="A1330" s="172"/>
      <c r="B1330" s="229">
        <v>0.875</v>
      </c>
      <c r="C1330" s="78">
        <v>4</v>
      </c>
      <c r="D1330" s="193">
        <v>0.14285714285714285</v>
      </c>
      <c r="E1330" s="101">
        <v>0.8571428571428571</v>
      </c>
      <c r="F1330" s="101">
        <v>0.8571428571428571</v>
      </c>
      <c r="G1330" s="101">
        <v>0.5714285714285714</v>
      </c>
      <c r="H1330" s="101">
        <v>0.5714285714285714</v>
      </c>
      <c r="I1330" s="101">
        <v>1</v>
      </c>
      <c r="J1330" s="101">
        <v>0</v>
      </c>
      <c r="K1330" s="101">
        <v>0</v>
      </c>
      <c r="L1330" s="101">
        <v>0</v>
      </c>
      <c r="M1330" s="101">
        <v>0</v>
      </c>
      <c r="N1330" s="101">
        <v>0</v>
      </c>
      <c r="O1330" s="101">
        <v>0</v>
      </c>
      <c r="P1330" s="101">
        <v>0</v>
      </c>
      <c r="Q1330" s="101">
        <v>0</v>
      </c>
      <c r="R1330" s="101">
        <v>0</v>
      </c>
      <c r="S1330" s="101">
        <v>0</v>
      </c>
      <c r="T1330" s="101">
        <v>0</v>
      </c>
      <c r="U1330" s="101">
        <v>0</v>
      </c>
      <c r="V1330" s="101">
        <v>0</v>
      </c>
      <c r="W1330" s="239">
        <v>0</v>
      </c>
      <c r="X1330" s="239">
        <v>1</v>
      </c>
      <c r="Y1330" s="28">
        <v>0.25</v>
      </c>
      <c r="Z1330" s="239">
        <v>0</v>
      </c>
      <c r="AA1330" s="28">
        <v>0</v>
      </c>
      <c r="AB1330" s="239">
        <v>0</v>
      </c>
      <c r="AC1330" s="28">
        <v>0</v>
      </c>
      <c r="AD1330" s="24">
        <v>22.167857142857141</v>
      </c>
      <c r="AE1330" s="24">
        <v>32.164499999999997</v>
      </c>
      <c r="AF1330" s="24">
        <v>33.964999999999996</v>
      </c>
      <c r="AG1330" s="9"/>
      <c r="AH1330" s="78">
        <v>8</v>
      </c>
      <c r="AI1330" s="193">
        <v>2</v>
      </c>
      <c r="AJ1330" s="101">
        <v>3.1428571428571428</v>
      </c>
      <c r="AK1330" s="101">
        <v>1.2857142857142858</v>
      </c>
      <c r="AL1330" s="101">
        <v>0.7142857142857143</v>
      </c>
      <c r="AM1330" s="101">
        <v>0.42857142857142855</v>
      </c>
      <c r="AN1330" s="101">
        <v>0.2857142857142857</v>
      </c>
      <c r="AO1330" s="101">
        <v>0.14285714285714285</v>
      </c>
      <c r="AP1330" s="101">
        <v>0</v>
      </c>
      <c r="AQ1330" s="101">
        <v>0</v>
      </c>
      <c r="AR1330" s="101">
        <v>0</v>
      </c>
      <c r="AS1330" s="101">
        <v>0</v>
      </c>
      <c r="AT1330" s="101">
        <v>0</v>
      </c>
      <c r="AU1330" s="101">
        <v>0</v>
      </c>
      <c r="AV1330" s="101">
        <v>0</v>
      </c>
      <c r="AW1330" s="101">
        <v>0</v>
      </c>
      <c r="AX1330" s="101">
        <v>0</v>
      </c>
      <c r="AY1330" s="101">
        <v>0</v>
      </c>
      <c r="AZ1330" s="101">
        <v>0</v>
      </c>
      <c r="BA1330" s="101">
        <v>0</v>
      </c>
      <c r="BB1330" s="239">
        <v>0</v>
      </c>
      <c r="BC1330" s="239">
        <v>0.42857142857142855</v>
      </c>
      <c r="BD1330" s="28">
        <v>5.3571428571428568E-2</v>
      </c>
      <c r="BE1330" s="239">
        <v>0.14285714285714285</v>
      </c>
      <c r="BF1330" s="28">
        <v>1.7857142857142856E-2</v>
      </c>
      <c r="BG1330" s="239">
        <v>0</v>
      </c>
      <c r="BH1330" s="28">
        <v>0</v>
      </c>
      <c r="BI1330" s="24">
        <v>14.834464285714279</v>
      </c>
      <c r="BJ1330" s="24">
        <v>22.637999999999991</v>
      </c>
      <c r="BK1330" s="24">
        <v>31.115499999999997</v>
      </c>
      <c r="BL1330" s="9"/>
      <c r="BM1330" s="78">
        <v>12</v>
      </c>
      <c r="BN1330" s="193">
        <v>2.1428571428571428</v>
      </c>
      <c r="BO1330" s="101">
        <v>4</v>
      </c>
      <c r="BP1330" s="101">
        <v>2.1428571428571428</v>
      </c>
      <c r="BQ1330" s="101">
        <v>1.2857142857142858</v>
      </c>
      <c r="BR1330" s="101">
        <v>1</v>
      </c>
      <c r="BS1330" s="101">
        <v>1.2857142857142858</v>
      </c>
      <c r="BT1330" s="101">
        <v>0.14285714285714285</v>
      </c>
      <c r="BU1330" s="101">
        <v>0</v>
      </c>
      <c r="BV1330" s="101">
        <v>0</v>
      </c>
      <c r="BW1330" s="101">
        <v>0</v>
      </c>
      <c r="BX1330" s="101">
        <v>0</v>
      </c>
      <c r="BY1330" s="101">
        <v>0</v>
      </c>
      <c r="BZ1330" s="101">
        <v>0</v>
      </c>
      <c r="CA1330" s="101">
        <v>0</v>
      </c>
      <c r="CB1330" s="101">
        <v>0</v>
      </c>
      <c r="CC1330" s="101">
        <v>0</v>
      </c>
      <c r="CD1330" s="101">
        <v>0</v>
      </c>
      <c r="CE1330" s="101">
        <v>0</v>
      </c>
      <c r="CF1330" s="101">
        <v>0</v>
      </c>
      <c r="CG1330" s="239">
        <v>0</v>
      </c>
      <c r="CH1330" s="239">
        <v>1.4285714285714286</v>
      </c>
      <c r="CI1330" s="28">
        <v>0.11904761904761905</v>
      </c>
      <c r="CJ1330" s="239">
        <v>0.14285714285714285</v>
      </c>
      <c r="CK1330" s="28">
        <v>1.1904761904761904E-2</v>
      </c>
      <c r="CL1330" s="239">
        <v>0</v>
      </c>
      <c r="CM1330" s="28">
        <v>0</v>
      </c>
      <c r="CN1330" s="24">
        <v>17.278928571428576</v>
      </c>
      <c r="CO1330" s="24">
        <v>28.8325</v>
      </c>
      <c r="CP1330" s="24">
        <v>32.78</v>
      </c>
      <c r="CQ1330" s="9"/>
    </row>
    <row r="1331" spans="1:95" x14ac:dyDescent="0.35">
      <c r="A1331" s="172"/>
      <c r="B1331" s="229">
        <v>0.91666700000000001</v>
      </c>
      <c r="C1331" s="78">
        <v>2.1428571428571428</v>
      </c>
      <c r="D1331" s="193">
        <v>0</v>
      </c>
      <c r="E1331" s="101">
        <v>0.2857142857142857</v>
      </c>
      <c r="F1331" s="101">
        <v>0</v>
      </c>
      <c r="G1331" s="101">
        <v>0.42857142857142855</v>
      </c>
      <c r="H1331" s="101">
        <v>0.7142857142857143</v>
      </c>
      <c r="I1331" s="101">
        <v>0.5714285714285714</v>
      </c>
      <c r="J1331" s="101">
        <v>0.14285714285714285</v>
      </c>
      <c r="K1331" s="101">
        <v>0</v>
      </c>
      <c r="L1331" s="101">
        <v>0</v>
      </c>
      <c r="M1331" s="101">
        <v>0</v>
      </c>
      <c r="N1331" s="101">
        <v>0</v>
      </c>
      <c r="O1331" s="101">
        <v>0</v>
      </c>
      <c r="P1331" s="101">
        <v>0</v>
      </c>
      <c r="Q1331" s="101">
        <v>0</v>
      </c>
      <c r="R1331" s="101">
        <v>0</v>
      </c>
      <c r="S1331" s="101">
        <v>0</v>
      </c>
      <c r="T1331" s="101">
        <v>0</v>
      </c>
      <c r="U1331" s="101">
        <v>0</v>
      </c>
      <c r="V1331" s="101">
        <v>0</v>
      </c>
      <c r="W1331" s="239">
        <v>0</v>
      </c>
      <c r="X1331" s="239">
        <v>0.7142857142857143</v>
      </c>
      <c r="Y1331" s="28">
        <v>0.33333333333333337</v>
      </c>
      <c r="Z1331" s="239">
        <v>0.14285714285714285</v>
      </c>
      <c r="AA1331" s="28">
        <v>6.6666666666666666E-2</v>
      </c>
      <c r="AB1331" s="239">
        <v>0</v>
      </c>
      <c r="AC1331" s="28">
        <v>0</v>
      </c>
      <c r="AD1331" s="24">
        <v>26.373333333333331</v>
      </c>
      <c r="AE1331" s="24">
        <v>33.11</v>
      </c>
      <c r="AF1331" s="24" t="s">
        <v>105</v>
      </c>
      <c r="AG1331" s="9"/>
      <c r="AH1331" s="78">
        <v>6.8571428571428577</v>
      </c>
      <c r="AI1331" s="193">
        <v>1.8571428571428572</v>
      </c>
      <c r="AJ1331" s="101">
        <v>3</v>
      </c>
      <c r="AK1331" s="101">
        <v>0</v>
      </c>
      <c r="AL1331" s="101">
        <v>0.2857142857142857</v>
      </c>
      <c r="AM1331" s="101">
        <v>1</v>
      </c>
      <c r="AN1331" s="101">
        <v>0.2857142857142857</v>
      </c>
      <c r="AO1331" s="101">
        <v>0.42857142857142855</v>
      </c>
      <c r="AP1331" s="101">
        <v>0</v>
      </c>
      <c r="AQ1331" s="101">
        <v>0</v>
      </c>
      <c r="AR1331" s="101">
        <v>0</v>
      </c>
      <c r="AS1331" s="101">
        <v>0</v>
      </c>
      <c r="AT1331" s="101">
        <v>0</v>
      </c>
      <c r="AU1331" s="101">
        <v>0</v>
      </c>
      <c r="AV1331" s="101">
        <v>0</v>
      </c>
      <c r="AW1331" s="101">
        <v>0</v>
      </c>
      <c r="AX1331" s="101">
        <v>0</v>
      </c>
      <c r="AY1331" s="101">
        <v>0</v>
      </c>
      <c r="AZ1331" s="101">
        <v>0</v>
      </c>
      <c r="BA1331" s="101">
        <v>0</v>
      </c>
      <c r="BB1331" s="239">
        <v>0</v>
      </c>
      <c r="BC1331" s="239">
        <v>0.7142857142857143</v>
      </c>
      <c r="BD1331" s="28">
        <v>0.10416666666666666</v>
      </c>
      <c r="BE1331" s="239">
        <v>0.42857142857142855</v>
      </c>
      <c r="BF1331" s="28">
        <v>6.2499999999999993E-2</v>
      </c>
      <c r="BG1331" s="239">
        <v>0</v>
      </c>
      <c r="BH1331" s="28">
        <v>0</v>
      </c>
      <c r="BI1331" s="24">
        <v>16.217708333333331</v>
      </c>
      <c r="BJ1331" s="24">
        <v>29.355</v>
      </c>
      <c r="BK1331" s="24">
        <v>36.536499999999997</v>
      </c>
      <c r="BL1331" s="9"/>
      <c r="BM1331" s="78">
        <v>9</v>
      </c>
      <c r="BN1331" s="193">
        <v>1.8571428571428572</v>
      </c>
      <c r="BO1331" s="101">
        <v>3.2857142857142856</v>
      </c>
      <c r="BP1331" s="101">
        <v>0</v>
      </c>
      <c r="BQ1331" s="101">
        <v>0.7142857142857143</v>
      </c>
      <c r="BR1331" s="101">
        <v>1.7142857142857142</v>
      </c>
      <c r="BS1331" s="101">
        <v>0.8571428571428571</v>
      </c>
      <c r="BT1331" s="101">
        <v>0.5714285714285714</v>
      </c>
      <c r="BU1331" s="101">
        <v>0</v>
      </c>
      <c r="BV1331" s="101">
        <v>0</v>
      </c>
      <c r="BW1331" s="101">
        <v>0</v>
      </c>
      <c r="BX1331" s="101">
        <v>0</v>
      </c>
      <c r="BY1331" s="101">
        <v>0</v>
      </c>
      <c r="BZ1331" s="101">
        <v>0</v>
      </c>
      <c r="CA1331" s="101">
        <v>0</v>
      </c>
      <c r="CB1331" s="101">
        <v>0</v>
      </c>
      <c r="CC1331" s="101">
        <v>0</v>
      </c>
      <c r="CD1331" s="101">
        <v>0</v>
      </c>
      <c r="CE1331" s="101">
        <v>0</v>
      </c>
      <c r="CF1331" s="101">
        <v>0</v>
      </c>
      <c r="CG1331" s="239">
        <v>0</v>
      </c>
      <c r="CH1331" s="239">
        <v>1.4285714285714286</v>
      </c>
      <c r="CI1331" s="28">
        <v>0.15873015873015872</v>
      </c>
      <c r="CJ1331" s="239">
        <v>0.5714285714285714</v>
      </c>
      <c r="CK1331" s="28">
        <v>6.3492063492063489E-2</v>
      </c>
      <c r="CL1331" s="239">
        <v>0</v>
      </c>
      <c r="CM1331" s="28">
        <v>0</v>
      </c>
      <c r="CN1331" s="24">
        <v>18.635714285714286</v>
      </c>
      <c r="CO1331" s="24">
        <v>30.619999999999997</v>
      </c>
      <c r="CP1331" s="24">
        <v>35.704000000000001</v>
      </c>
      <c r="CQ1331" s="9"/>
    </row>
    <row r="1332" spans="1:95" x14ac:dyDescent="0.35">
      <c r="A1332" s="172"/>
      <c r="B1332" s="229">
        <v>0.95833299999999999</v>
      </c>
      <c r="C1332" s="79">
        <v>1.1428571428571428</v>
      </c>
      <c r="D1332" s="240">
        <v>0</v>
      </c>
      <c r="E1332" s="241">
        <v>0</v>
      </c>
      <c r="F1332" s="241">
        <v>0.2857142857142857</v>
      </c>
      <c r="G1332" s="241">
        <v>0.14285714285714285</v>
      </c>
      <c r="H1332" s="241">
        <v>0.14285714285714285</v>
      </c>
      <c r="I1332" s="241">
        <v>0.42857142857142855</v>
      </c>
      <c r="J1332" s="241">
        <v>0.14285714285714285</v>
      </c>
      <c r="K1332" s="241">
        <v>0</v>
      </c>
      <c r="L1332" s="241">
        <v>0</v>
      </c>
      <c r="M1332" s="241">
        <v>0</v>
      </c>
      <c r="N1332" s="241">
        <v>0</v>
      </c>
      <c r="O1332" s="241">
        <v>0</v>
      </c>
      <c r="P1332" s="241">
        <v>0</v>
      </c>
      <c r="Q1332" s="241">
        <v>0</v>
      </c>
      <c r="R1332" s="241">
        <v>0</v>
      </c>
      <c r="S1332" s="241">
        <v>0</v>
      </c>
      <c r="T1332" s="241">
        <v>0</v>
      </c>
      <c r="U1332" s="241">
        <v>0</v>
      </c>
      <c r="V1332" s="241">
        <v>0</v>
      </c>
      <c r="W1332" s="242">
        <v>0</v>
      </c>
      <c r="X1332" s="242">
        <v>0.5714285714285714</v>
      </c>
      <c r="Y1332" s="254">
        <v>0.5</v>
      </c>
      <c r="Z1332" s="242">
        <v>0.14285714285714285</v>
      </c>
      <c r="AA1332" s="254">
        <v>0.125</v>
      </c>
      <c r="AB1332" s="242">
        <v>0</v>
      </c>
      <c r="AC1332" s="254">
        <v>0</v>
      </c>
      <c r="AD1332" s="103">
        <v>27.878750000000004</v>
      </c>
      <c r="AE1332" s="103">
        <v>34.807000000000002</v>
      </c>
      <c r="AF1332" s="103" t="s">
        <v>105</v>
      </c>
      <c r="AG1332" s="9"/>
      <c r="AH1332" s="79">
        <v>0.42857142857142855</v>
      </c>
      <c r="AI1332" s="240">
        <v>0</v>
      </c>
      <c r="AJ1332" s="241">
        <v>0.14285714285714285</v>
      </c>
      <c r="AK1332" s="241">
        <v>0</v>
      </c>
      <c r="AL1332" s="241">
        <v>0</v>
      </c>
      <c r="AM1332" s="241">
        <v>0</v>
      </c>
      <c r="AN1332" s="241">
        <v>0.2857142857142857</v>
      </c>
      <c r="AO1332" s="241">
        <v>0</v>
      </c>
      <c r="AP1332" s="241">
        <v>0</v>
      </c>
      <c r="AQ1332" s="241">
        <v>0</v>
      </c>
      <c r="AR1332" s="241">
        <v>0</v>
      </c>
      <c r="AS1332" s="241">
        <v>0</v>
      </c>
      <c r="AT1332" s="241">
        <v>0</v>
      </c>
      <c r="AU1332" s="241">
        <v>0</v>
      </c>
      <c r="AV1332" s="241">
        <v>0</v>
      </c>
      <c r="AW1332" s="241">
        <v>0</v>
      </c>
      <c r="AX1332" s="241">
        <v>0</v>
      </c>
      <c r="AY1332" s="241">
        <v>0</v>
      </c>
      <c r="AZ1332" s="241">
        <v>0</v>
      </c>
      <c r="BA1332" s="241">
        <v>0</v>
      </c>
      <c r="BB1332" s="242">
        <v>0</v>
      </c>
      <c r="BC1332" s="242">
        <v>0.2857142857142857</v>
      </c>
      <c r="BD1332" s="254">
        <v>0.66666666666666663</v>
      </c>
      <c r="BE1332" s="242">
        <v>0</v>
      </c>
      <c r="BF1332" s="254">
        <v>0</v>
      </c>
      <c r="BG1332" s="242">
        <v>0</v>
      </c>
      <c r="BH1332" s="254">
        <v>0</v>
      </c>
      <c r="BI1332" s="103">
        <v>24.966666666666669</v>
      </c>
      <c r="BJ1332" s="103" t="s">
        <v>105</v>
      </c>
      <c r="BK1332" s="103" t="s">
        <v>105</v>
      </c>
      <c r="BL1332" s="9"/>
      <c r="BM1332" s="79">
        <v>1.5714285714285712</v>
      </c>
      <c r="BN1332" s="240">
        <v>0</v>
      </c>
      <c r="BO1332" s="241">
        <v>0.14285714285714285</v>
      </c>
      <c r="BP1332" s="241">
        <v>0.2857142857142857</v>
      </c>
      <c r="BQ1332" s="241">
        <v>0.14285714285714285</v>
      </c>
      <c r="BR1332" s="241">
        <v>0.14285714285714285</v>
      </c>
      <c r="BS1332" s="241">
        <v>0.7142857142857143</v>
      </c>
      <c r="BT1332" s="241">
        <v>0.14285714285714285</v>
      </c>
      <c r="BU1332" s="241">
        <v>0</v>
      </c>
      <c r="BV1332" s="241">
        <v>0</v>
      </c>
      <c r="BW1332" s="241">
        <v>0</v>
      </c>
      <c r="BX1332" s="241">
        <v>0</v>
      </c>
      <c r="BY1332" s="241">
        <v>0</v>
      </c>
      <c r="BZ1332" s="241">
        <v>0</v>
      </c>
      <c r="CA1332" s="241">
        <v>0</v>
      </c>
      <c r="CB1332" s="241">
        <v>0</v>
      </c>
      <c r="CC1332" s="241">
        <v>0</v>
      </c>
      <c r="CD1332" s="241">
        <v>0</v>
      </c>
      <c r="CE1332" s="241">
        <v>0</v>
      </c>
      <c r="CF1332" s="241">
        <v>0</v>
      </c>
      <c r="CG1332" s="242">
        <v>0</v>
      </c>
      <c r="CH1332" s="242">
        <v>0.8571428571428571</v>
      </c>
      <c r="CI1332" s="254">
        <v>0.54545454545454553</v>
      </c>
      <c r="CJ1332" s="242">
        <v>0.14285714285714285</v>
      </c>
      <c r="CK1332" s="254">
        <v>9.0909090909090925E-2</v>
      </c>
      <c r="CL1332" s="242">
        <v>0</v>
      </c>
      <c r="CM1332" s="254">
        <v>0</v>
      </c>
      <c r="CN1332" s="103">
        <v>27.084545454545456</v>
      </c>
      <c r="CO1332" s="103">
        <v>34.095999999999997</v>
      </c>
      <c r="CP1332" s="103" t="s">
        <v>105</v>
      </c>
      <c r="CQ1332" s="9"/>
    </row>
    <row r="1333" spans="1:95" x14ac:dyDescent="0.35">
      <c r="A1333" s="172"/>
      <c r="B1333" s="323" t="s">
        <v>35</v>
      </c>
      <c r="C1333" s="324">
        <v>271.85714285714283</v>
      </c>
      <c r="D1333" s="325">
        <v>2.5714285714285712</v>
      </c>
      <c r="E1333" s="325">
        <v>23.285714285714288</v>
      </c>
      <c r="F1333" s="325">
        <v>75.000000000000014</v>
      </c>
      <c r="G1333" s="325">
        <v>48.428571428571423</v>
      </c>
      <c r="H1333" s="325">
        <v>61.571428571428569</v>
      </c>
      <c r="I1333" s="325">
        <v>43.142857142857146</v>
      </c>
      <c r="J1333" s="325">
        <v>14.571428571428573</v>
      </c>
      <c r="K1333" s="325">
        <v>2.714285714285714</v>
      </c>
      <c r="L1333" s="325">
        <v>0.2857142857142857</v>
      </c>
      <c r="M1333" s="325">
        <v>0.2857142857142857</v>
      </c>
      <c r="N1333" s="325">
        <v>0</v>
      </c>
      <c r="O1333" s="325">
        <v>0</v>
      </c>
      <c r="P1333" s="325">
        <v>0</v>
      </c>
      <c r="Q1333" s="325">
        <v>0</v>
      </c>
      <c r="R1333" s="325">
        <v>0</v>
      </c>
      <c r="S1333" s="325">
        <v>0</v>
      </c>
      <c r="T1333" s="325">
        <v>0</v>
      </c>
      <c r="U1333" s="325">
        <v>0</v>
      </c>
      <c r="V1333" s="325">
        <v>0</v>
      </c>
      <c r="W1333" s="326">
        <v>0</v>
      </c>
      <c r="X1333" s="327">
        <v>60.999999999999993</v>
      </c>
      <c r="Y1333" s="343">
        <v>0.22438255386232264</v>
      </c>
      <c r="Z1333" s="327">
        <v>17.714285714285712</v>
      </c>
      <c r="AA1333" s="343">
        <v>6.5160273252758805E-2</v>
      </c>
      <c r="AB1333" s="327">
        <v>0.5714285714285714</v>
      </c>
      <c r="AC1333" s="343">
        <v>2.1019442984760903E-3</v>
      </c>
      <c r="AD1333" s="344">
        <v>23.919768786127165</v>
      </c>
      <c r="AE1333" s="344">
        <v>31.925999999999995</v>
      </c>
      <c r="AF1333" s="344">
        <v>35.963999999999999</v>
      </c>
      <c r="AG1333" s="14"/>
      <c r="AH1333" s="327">
        <v>263.14285714285717</v>
      </c>
      <c r="AI1333" s="325">
        <v>21.571428571428566</v>
      </c>
      <c r="AJ1333" s="325">
        <v>70.857142857142847</v>
      </c>
      <c r="AK1333" s="325">
        <v>21.428571428571427</v>
      </c>
      <c r="AL1333" s="325">
        <v>45.857142857142861</v>
      </c>
      <c r="AM1333" s="325">
        <v>60.714285714285722</v>
      </c>
      <c r="AN1333" s="325">
        <v>34.571428571428577</v>
      </c>
      <c r="AO1333" s="325">
        <v>7.4285714285714288</v>
      </c>
      <c r="AP1333" s="325">
        <v>0.71428571428571419</v>
      </c>
      <c r="AQ1333" s="325">
        <v>0</v>
      </c>
      <c r="AR1333" s="325">
        <v>0</v>
      </c>
      <c r="AS1333" s="325">
        <v>0</v>
      </c>
      <c r="AT1333" s="325">
        <v>0</v>
      </c>
      <c r="AU1333" s="325">
        <v>0</v>
      </c>
      <c r="AV1333" s="325">
        <v>0</v>
      </c>
      <c r="AW1333" s="325">
        <v>0</v>
      </c>
      <c r="AX1333" s="325">
        <v>0</v>
      </c>
      <c r="AY1333" s="325">
        <v>0</v>
      </c>
      <c r="AZ1333" s="325">
        <v>0</v>
      </c>
      <c r="BA1333" s="325">
        <v>0</v>
      </c>
      <c r="BB1333" s="326">
        <v>0</v>
      </c>
      <c r="BC1333" s="327">
        <v>42.428571428571431</v>
      </c>
      <c r="BD1333" s="343">
        <v>0.16123778501628663</v>
      </c>
      <c r="BE1333" s="327">
        <v>7.8571428571428568</v>
      </c>
      <c r="BF1333" s="343">
        <v>2.9858849077090115E-2</v>
      </c>
      <c r="BG1333" s="327">
        <v>0</v>
      </c>
      <c r="BH1333" s="343">
        <v>0</v>
      </c>
      <c r="BI1333" s="344">
        <v>21.101362649294206</v>
      </c>
      <c r="BJ1333" s="344">
        <v>30.32</v>
      </c>
      <c r="BK1333" s="344">
        <v>33.866999999999997</v>
      </c>
      <c r="BL1333" s="14"/>
      <c r="BM1333" s="327">
        <v>535</v>
      </c>
      <c r="BN1333" s="325">
        <v>24.142857142857139</v>
      </c>
      <c r="BO1333" s="325">
        <v>94.142857142857125</v>
      </c>
      <c r="BP1333" s="325">
        <v>96.428571428571416</v>
      </c>
      <c r="BQ1333" s="325">
        <v>94.285714285714292</v>
      </c>
      <c r="BR1333" s="325">
        <v>122.28571428571429</v>
      </c>
      <c r="BS1333" s="325">
        <v>77.714285714285722</v>
      </c>
      <c r="BT1333" s="325">
        <v>22</v>
      </c>
      <c r="BU1333" s="325">
        <v>3.4285714285714279</v>
      </c>
      <c r="BV1333" s="325">
        <v>0.2857142857142857</v>
      </c>
      <c r="BW1333" s="325">
        <v>0.2857142857142857</v>
      </c>
      <c r="BX1333" s="325">
        <v>0</v>
      </c>
      <c r="BY1333" s="325">
        <v>0</v>
      </c>
      <c r="BZ1333" s="325">
        <v>0</v>
      </c>
      <c r="CA1333" s="325">
        <v>0</v>
      </c>
      <c r="CB1333" s="325">
        <v>0</v>
      </c>
      <c r="CC1333" s="325">
        <v>0</v>
      </c>
      <c r="CD1333" s="325">
        <v>0</v>
      </c>
      <c r="CE1333" s="325">
        <v>0</v>
      </c>
      <c r="CF1333" s="325">
        <v>0</v>
      </c>
      <c r="CG1333" s="326">
        <v>0</v>
      </c>
      <c r="CH1333" s="283">
        <v>103.42857142857143</v>
      </c>
      <c r="CI1333" s="307">
        <v>0.19332443257676904</v>
      </c>
      <c r="CJ1333" s="283">
        <v>25.571428571428573</v>
      </c>
      <c r="CK1333" s="307">
        <v>4.7797062750333782E-2</v>
      </c>
      <c r="CL1333" s="283">
        <v>0.5714285714285714</v>
      </c>
      <c r="CM1333" s="307">
        <v>1.068090787716956E-3</v>
      </c>
      <c r="CN1333" s="308">
        <v>22.533519359145501</v>
      </c>
      <c r="CO1333" s="308">
        <v>31.13</v>
      </c>
      <c r="CP1333" s="308">
        <v>34.953999999999994</v>
      </c>
      <c r="CQ1333" s="9"/>
    </row>
    <row r="1334" spans="1:95" x14ac:dyDescent="0.35">
      <c r="A1334" s="172"/>
      <c r="B1334" s="328" t="s">
        <v>36</v>
      </c>
      <c r="C1334" s="329">
        <v>295.71428571428572</v>
      </c>
      <c r="D1334" s="330">
        <v>3.714285714285714</v>
      </c>
      <c r="E1334" s="330">
        <v>28.285714285714288</v>
      </c>
      <c r="F1334" s="330">
        <v>80.857142857142861</v>
      </c>
      <c r="G1334" s="330">
        <v>52.142857142857132</v>
      </c>
      <c r="H1334" s="330">
        <v>65.428571428571431</v>
      </c>
      <c r="I1334" s="330">
        <v>46.428571428571431</v>
      </c>
      <c r="J1334" s="330">
        <v>15.571428571428573</v>
      </c>
      <c r="K1334" s="330">
        <v>2.714285714285714</v>
      </c>
      <c r="L1334" s="330">
        <v>0.2857142857142857</v>
      </c>
      <c r="M1334" s="330">
        <v>0.2857142857142857</v>
      </c>
      <c r="N1334" s="330">
        <v>0</v>
      </c>
      <c r="O1334" s="330">
        <v>0</v>
      </c>
      <c r="P1334" s="330">
        <v>0</v>
      </c>
      <c r="Q1334" s="330">
        <v>0</v>
      </c>
      <c r="R1334" s="330">
        <v>0</v>
      </c>
      <c r="S1334" s="330">
        <v>0</v>
      </c>
      <c r="T1334" s="330">
        <v>0</v>
      </c>
      <c r="U1334" s="330">
        <v>0</v>
      </c>
      <c r="V1334" s="330">
        <v>0</v>
      </c>
      <c r="W1334" s="331">
        <v>0</v>
      </c>
      <c r="X1334" s="332">
        <v>65.285714285714278</v>
      </c>
      <c r="Y1334" s="345">
        <v>0.22077294685990334</v>
      </c>
      <c r="Z1334" s="332">
        <v>18.714285714285712</v>
      </c>
      <c r="AA1334" s="345">
        <v>6.3285024154589364E-2</v>
      </c>
      <c r="AB1334" s="332">
        <v>0.5714285714285714</v>
      </c>
      <c r="AC1334" s="345">
        <v>1.9323671497584538E-3</v>
      </c>
      <c r="AD1334" s="346">
        <v>23.713246376811608</v>
      </c>
      <c r="AE1334" s="346">
        <v>31.800999999999995</v>
      </c>
      <c r="AF1334" s="346">
        <v>35.914499999999997</v>
      </c>
      <c r="AG1334" s="14"/>
      <c r="AH1334" s="332">
        <v>289.14285714285711</v>
      </c>
      <c r="AI1334" s="330">
        <v>26.142857142857139</v>
      </c>
      <c r="AJ1334" s="330">
        <v>79</v>
      </c>
      <c r="AK1334" s="330">
        <v>24.571428571428566</v>
      </c>
      <c r="AL1334" s="330">
        <v>50.142857142857146</v>
      </c>
      <c r="AM1334" s="330">
        <v>64.142857142857153</v>
      </c>
      <c r="AN1334" s="330">
        <v>35.857142857142854</v>
      </c>
      <c r="AO1334" s="330">
        <v>8.5714285714285712</v>
      </c>
      <c r="AP1334" s="330">
        <v>0.71428571428571419</v>
      </c>
      <c r="AQ1334" s="330">
        <v>0</v>
      </c>
      <c r="AR1334" s="330">
        <v>0</v>
      </c>
      <c r="AS1334" s="330">
        <v>0</v>
      </c>
      <c r="AT1334" s="330">
        <v>0</v>
      </c>
      <c r="AU1334" s="330">
        <v>0</v>
      </c>
      <c r="AV1334" s="330">
        <v>0</v>
      </c>
      <c r="AW1334" s="330">
        <v>0</v>
      </c>
      <c r="AX1334" s="330">
        <v>0</v>
      </c>
      <c r="AY1334" s="330">
        <v>0</v>
      </c>
      <c r="AZ1334" s="330">
        <v>0</v>
      </c>
      <c r="BA1334" s="330">
        <v>0</v>
      </c>
      <c r="BB1334" s="331">
        <v>0</v>
      </c>
      <c r="BC1334" s="332">
        <v>44.857142857142854</v>
      </c>
      <c r="BD1334" s="345">
        <v>0.15513833992094864</v>
      </c>
      <c r="BE1334" s="332">
        <v>8.9999999999999982</v>
      </c>
      <c r="BF1334" s="345">
        <v>3.1126482213438732E-2</v>
      </c>
      <c r="BG1334" s="332">
        <v>0</v>
      </c>
      <c r="BH1334" s="345">
        <v>0</v>
      </c>
      <c r="BI1334" s="346">
        <v>20.811096837944618</v>
      </c>
      <c r="BJ1334" s="346">
        <v>30.182500000000001</v>
      </c>
      <c r="BK1334" s="346">
        <v>33.844999999999999</v>
      </c>
      <c r="BL1334" s="14"/>
      <c r="BM1334" s="332">
        <v>584.85714285714289</v>
      </c>
      <c r="BN1334" s="330">
        <v>29.857142857142854</v>
      </c>
      <c r="BO1334" s="330">
        <v>107.28571428571428</v>
      </c>
      <c r="BP1334" s="330">
        <v>105.42857142857142</v>
      </c>
      <c r="BQ1334" s="330">
        <v>102.28571428571431</v>
      </c>
      <c r="BR1334" s="330">
        <v>129.57142857142858</v>
      </c>
      <c r="BS1334" s="330">
        <v>82.285714285714292</v>
      </c>
      <c r="BT1334" s="330">
        <v>24.142857142857142</v>
      </c>
      <c r="BU1334" s="330">
        <v>3.4285714285714279</v>
      </c>
      <c r="BV1334" s="330">
        <v>0.2857142857142857</v>
      </c>
      <c r="BW1334" s="330">
        <v>0.2857142857142857</v>
      </c>
      <c r="BX1334" s="330">
        <v>0</v>
      </c>
      <c r="BY1334" s="330">
        <v>0</v>
      </c>
      <c r="BZ1334" s="330">
        <v>0</v>
      </c>
      <c r="CA1334" s="330">
        <v>0</v>
      </c>
      <c r="CB1334" s="330">
        <v>0</v>
      </c>
      <c r="CC1334" s="330">
        <v>0</v>
      </c>
      <c r="CD1334" s="330">
        <v>0</v>
      </c>
      <c r="CE1334" s="330">
        <v>0</v>
      </c>
      <c r="CF1334" s="330">
        <v>0</v>
      </c>
      <c r="CG1334" s="331">
        <v>0</v>
      </c>
      <c r="CH1334" s="288">
        <v>110.14285714285715</v>
      </c>
      <c r="CI1334" s="309">
        <v>0.18832437713727407</v>
      </c>
      <c r="CJ1334" s="288">
        <v>27.714285714285715</v>
      </c>
      <c r="CK1334" s="309">
        <v>4.7386419149975573E-2</v>
      </c>
      <c r="CL1334" s="288">
        <v>0.5714285714285714</v>
      </c>
      <c r="CM1334" s="309">
        <v>9.7703957010258913E-4</v>
      </c>
      <c r="CN1334" s="310">
        <v>22.278475818270596</v>
      </c>
      <c r="CO1334" s="310">
        <v>30.987499999999997</v>
      </c>
      <c r="CP1334" s="310">
        <v>34.922499999999999</v>
      </c>
      <c r="CQ1334" s="9"/>
    </row>
    <row r="1335" spans="1:95" x14ac:dyDescent="0.35">
      <c r="A1335" s="172"/>
      <c r="B1335" s="333" t="s">
        <v>37</v>
      </c>
      <c r="C1335" s="334">
        <v>299.00000000000006</v>
      </c>
      <c r="D1335" s="335">
        <v>3.714285714285714</v>
      </c>
      <c r="E1335" s="335">
        <v>28.571428571428573</v>
      </c>
      <c r="F1335" s="335">
        <v>81.142857142857153</v>
      </c>
      <c r="G1335" s="335">
        <v>52.714285714285708</v>
      </c>
      <c r="H1335" s="335">
        <v>66.285714285714278</v>
      </c>
      <c r="I1335" s="335">
        <v>47.428571428571431</v>
      </c>
      <c r="J1335" s="335">
        <v>15.857142857142858</v>
      </c>
      <c r="K1335" s="335">
        <v>2.714285714285714</v>
      </c>
      <c r="L1335" s="335">
        <v>0.2857142857142857</v>
      </c>
      <c r="M1335" s="335">
        <v>0.2857142857142857</v>
      </c>
      <c r="N1335" s="335">
        <v>0</v>
      </c>
      <c r="O1335" s="335">
        <v>0</v>
      </c>
      <c r="P1335" s="335">
        <v>0</v>
      </c>
      <c r="Q1335" s="335">
        <v>0</v>
      </c>
      <c r="R1335" s="335">
        <v>0</v>
      </c>
      <c r="S1335" s="335">
        <v>0</v>
      </c>
      <c r="T1335" s="335">
        <v>0</v>
      </c>
      <c r="U1335" s="335">
        <v>0</v>
      </c>
      <c r="V1335" s="335">
        <v>0</v>
      </c>
      <c r="W1335" s="336">
        <v>0</v>
      </c>
      <c r="X1335" s="337">
        <v>66.571428571428555</v>
      </c>
      <c r="Y1335" s="347">
        <v>0.22264691829909211</v>
      </c>
      <c r="Z1335" s="337">
        <v>18.999999999999996</v>
      </c>
      <c r="AA1335" s="347">
        <v>6.3545150501672212E-2</v>
      </c>
      <c r="AB1335" s="337">
        <v>0.5714285714285714</v>
      </c>
      <c r="AC1335" s="347">
        <v>1.9111323459149541E-3</v>
      </c>
      <c r="AD1335" s="348">
        <v>23.732383693045577</v>
      </c>
      <c r="AE1335" s="348">
        <v>31.800999999999995</v>
      </c>
      <c r="AF1335" s="348">
        <v>35.906999999999996</v>
      </c>
      <c r="AG1335" s="14"/>
      <c r="AH1335" s="337">
        <v>296.42857142857139</v>
      </c>
      <c r="AI1335" s="335">
        <v>27.999999999999996</v>
      </c>
      <c r="AJ1335" s="335">
        <v>82.142857142857139</v>
      </c>
      <c r="AK1335" s="335">
        <v>24.571428571428566</v>
      </c>
      <c r="AL1335" s="335">
        <v>50.428571428571431</v>
      </c>
      <c r="AM1335" s="335">
        <v>65.142857142857153</v>
      </c>
      <c r="AN1335" s="335">
        <v>36.428571428571423</v>
      </c>
      <c r="AO1335" s="335">
        <v>9</v>
      </c>
      <c r="AP1335" s="335">
        <v>0.71428571428571419</v>
      </c>
      <c r="AQ1335" s="335">
        <v>0</v>
      </c>
      <c r="AR1335" s="335">
        <v>0</v>
      </c>
      <c r="AS1335" s="335">
        <v>0</v>
      </c>
      <c r="AT1335" s="335">
        <v>0</v>
      </c>
      <c r="AU1335" s="335">
        <v>0</v>
      </c>
      <c r="AV1335" s="335">
        <v>0</v>
      </c>
      <c r="AW1335" s="335">
        <v>0</v>
      </c>
      <c r="AX1335" s="335">
        <v>0</v>
      </c>
      <c r="AY1335" s="335">
        <v>0</v>
      </c>
      <c r="AZ1335" s="335">
        <v>0</v>
      </c>
      <c r="BA1335" s="335">
        <v>0</v>
      </c>
      <c r="BB1335" s="336">
        <v>0</v>
      </c>
      <c r="BC1335" s="337">
        <v>45.857142857142854</v>
      </c>
      <c r="BD1335" s="347">
        <v>0.15469879518072291</v>
      </c>
      <c r="BE1335" s="337">
        <v>9.428571428571427</v>
      </c>
      <c r="BF1335" s="347">
        <v>3.180722891566265E-2</v>
      </c>
      <c r="BG1335" s="337">
        <v>0</v>
      </c>
      <c r="BH1335" s="347">
        <v>0</v>
      </c>
      <c r="BI1335" s="348">
        <v>20.704686293436247</v>
      </c>
      <c r="BJ1335" s="348">
        <v>30.182500000000001</v>
      </c>
      <c r="BK1335" s="348">
        <v>33.880499999999998</v>
      </c>
      <c r="BL1335" s="14"/>
      <c r="BM1335" s="337">
        <v>595.42857142857144</v>
      </c>
      <c r="BN1335" s="335">
        <v>31.714285714285712</v>
      </c>
      <c r="BO1335" s="335">
        <v>110.71428571428571</v>
      </c>
      <c r="BP1335" s="335">
        <v>105.71428571428571</v>
      </c>
      <c r="BQ1335" s="335">
        <v>103.14285714285715</v>
      </c>
      <c r="BR1335" s="335">
        <v>131.42857142857144</v>
      </c>
      <c r="BS1335" s="335">
        <v>83.857142857142861</v>
      </c>
      <c r="BT1335" s="335">
        <v>24.857142857142858</v>
      </c>
      <c r="BU1335" s="335">
        <v>3.4285714285714279</v>
      </c>
      <c r="BV1335" s="335">
        <v>0.2857142857142857</v>
      </c>
      <c r="BW1335" s="335">
        <v>0.2857142857142857</v>
      </c>
      <c r="BX1335" s="335">
        <v>0</v>
      </c>
      <c r="BY1335" s="335">
        <v>0</v>
      </c>
      <c r="BZ1335" s="335">
        <v>0</v>
      </c>
      <c r="CA1335" s="335">
        <v>0</v>
      </c>
      <c r="CB1335" s="335">
        <v>0</v>
      </c>
      <c r="CC1335" s="335">
        <v>0</v>
      </c>
      <c r="CD1335" s="335">
        <v>0</v>
      </c>
      <c r="CE1335" s="335">
        <v>0</v>
      </c>
      <c r="CF1335" s="335">
        <v>0</v>
      </c>
      <c r="CG1335" s="336">
        <v>0</v>
      </c>
      <c r="CH1335" s="293">
        <v>112.42857142857144</v>
      </c>
      <c r="CI1335" s="311">
        <v>0.18881957773512478</v>
      </c>
      <c r="CJ1335" s="293">
        <v>28.428571428571431</v>
      </c>
      <c r="CK1335" s="311">
        <v>4.7744721689059501E-2</v>
      </c>
      <c r="CL1335" s="293">
        <v>0.5714285714285714</v>
      </c>
      <c r="CM1335" s="311">
        <v>9.5969289827255275E-4</v>
      </c>
      <c r="CN1335" s="312">
        <v>22.223269184508009</v>
      </c>
      <c r="CO1335" s="312">
        <v>30.987499999999997</v>
      </c>
      <c r="CP1335" s="312">
        <v>34.930999999999997</v>
      </c>
      <c r="CQ1335" s="9"/>
    </row>
    <row r="1336" spans="1:95" x14ac:dyDescent="0.35">
      <c r="A1336" s="172"/>
      <c r="B1336" s="338" t="s">
        <v>38</v>
      </c>
      <c r="C1336" s="339">
        <v>300.28571428571433</v>
      </c>
      <c r="D1336" s="340">
        <v>3.714285714285714</v>
      </c>
      <c r="E1336" s="340">
        <v>28.714285714285715</v>
      </c>
      <c r="F1336" s="340">
        <v>82.000000000000014</v>
      </c>
      <c r="G1336" s="340">
        <v>52.714285714285708</v>
      </c>
      <c r="H1336" s="340">
        <v>66.428571428571416</v>
      </c>
      <c r="I1336" s="340">
        <v>47.571428571428569</v>
      </c>
      <c r="J1336" s="340">
        <v>15.857142857142858</v>
      </c>
      <c r="K1336" s="340">
        <v>2.714285714285714</v>
      </c>
      <c r="L1336" s="340">
        <v>0.2857142857142857</v>
      </c>
      <c r="M1336" s="340">
        <v>0.2857142857142857</v>
      </c>
      <c r="N1336" s="340">
        <v>0</v>
      </c>
      <c r="O1336" s="340">
        <v>0</v>
      </c>
      <c r="P1336" s="340">
        <v>0</v>
      </c>
      <c r="Q1336" s="340">
        <v>0</v>
      </c>
      <c r="R1336" s="340">
        <v>0</v>
      </c>
      <c r="S1336" s="340">
        <v>0</v>
      </c>
      <c r="T1336" s="340">
        <v>0</v>
      </c>
      <c r="U1336" s="340">
        <v>0</v>
      </c>
      <c r="V1336" s="340">
        <v>0</v>
      </c>
      <c r="W1336" s="341">
        <v>0</v>
      </c>
      <c r="X1336" s="342">
        <v>66.714285714285694</v>
      </c>
      <c r="Y1336" s="349">
        <v>0.22216936251189334</v>
      </c>
      <c r="Z1336" s="342">
        <v>18.999999999999996</v>
      </c>
      <c r="AA1336" s="349">
        <v>6.3273073263558494E-2</v>
      </c>
      <c r="AB1336" s="342">
        <v>0.5714285714285714</v>
      </c>
      <c r="AC1336" s="349">
        <v>1.902949571836346E-3</v>
      </c>
      <c r="AD1336" s="350">
        <v>23.725789724072314</v>
      </c>
      <c r="AE1336" s="350">
        <v>31.845500000000001</v>
      </c>
      <c r="AF1336" s="350">
        <v>35.895499999999998</v>
      </c>
      <c r="AG1336" s="14"/>
      <c r="AH1336" s="342">
        <v>298.28571428571428</v>
      </c>
      <c r="AI1336" s="340">
        <v>27.999999999999996</v>
      </c>
      <c r="AJ1336" s="340">
        <v>83</v>
      </c>
      <c r="AK1336" s="340">
        <v>24.714285714285708</v>
      </c>
      <c r="AL1336" s="340">
        <v>50.571428571428569</v>
      </c>
      <c r="AM1336" s="340">
        <v>65.428571428571431</v>
      </c>
      <c r="AN1336" s="340">
        <v>36.714285714285708</v>
      </c>
      <c r="AO1336" s="340">
        <v>9</v>
      </c>
      <c r="AP1336" s="340">
        <v>0.85714285714285698</v>
      </c>
      <c r="AQ1336" s="340">
        <v>0</v>
      </c>
      <c r="AR1336" s="340">
        <v>0</v>
      </c>
      <c r="AS1336" s="340">
        <v>0</v>
      </c>
      <c r="AT1336" s="340">
        <v>0</v>
      </c>
      <c r="AU1336" s="340">
        <v>0</v>
      </c>
      <c r="AV1336" s="340">
        <v>0</v>
      </c>
      <c r="AW1336" s="340">
        <v>0</v>
      </c>
      <c r="AX1336" s="340">
        <v>0</v>
      </c>
      <c r="AY1336" s="340">
        <v>0</v>
      </c>
      <c r="AZ1336" s="340">
        <v>0</v>
      </c>
      <c r="BA1336" s="340">
        <v>0</v>
      </c>
      <c r="BB1336" s="341">
        <v>0</v>
      </c>
      <c r="BC1336" s="342">
        <v>46.285714285714285</v>
      </c>
      <c r="BD1336" s="349">
        <v>0.15517241379310345</v>
      </c>
      <c r="BE1336" s="342">
        <v>9.5714285714285694</v>
      </c>
      <c r="BF1336" s="349">
        <v>3.2088122605363978E-2</v>
      </c>
      <c r="BG1336" s="342">
        <v>0</v>
      </c>
      <c r="BH1336" s="349">
        <v>0</v>
      </c>
      <c r="BI1336" s="350">
        <v>20.712758620689609</v>
      </c>
      <c r="BJ1336" s="350">
        <v>30.186499999999999</v>
      </c>
      <c r="BK1336" s="350">
        <v>33.886499999999998</v>
      </c>
      <c r="BL1336" s="14"/>
      <c r="BM1336" s="342">
        <v>598.57142857142867</v>
      </c>
      <c r="BN1336" s="340">
        <v>31.714285714285712</v>
      </c>
      <c r="BO1336" s="340">
        <v>111.71428571428571</v>
      </c>
      <c r="BP1336" s="340">
        <v>106.71428571428571</v>
      </c>
      <c r="BQ1336" s="340">
        <v>103.28571428571431</v>
      </c>
      <c r="BR1336" s="340">
        <v>131.85714285714286</v>
      </c>
      <c r="BS1336" s="340">
        <v>84.285714285714306</v>
      </c>
      <c r="BT1336" s="340">
        <v>24.857142857142858</v>
      </c>
      <c r="BU1336" s="340">
        <v>3.5714285714285703</v>
      </c>
      <c r="BV1336" s="340">
        <v>0.2857142857142857</v>
      </c>
      <c r="BW1336" s="340">
        <v>0.2857142857142857</v>
      </c>
      <c r="BX1336" s="340">
        <v>0</v>
      </c>
      <c r="BY1336" s="340">
        <v>0</v>
      </c>
      <c r="BZ1336" s="340">
        <v>0</v>
      </c>
      <c r="CA1336" s="340">
        <v>0</v>
      </c>
      <c r="CB1336" s="340">
        <v>0</v>
      </c>
      <c r="CC1336" s="340">
        <v>0</v>
      </c>
      <c r="CD1336" s="340">
        <v>0</v>
      </c>
      <c r="CE1336" s="340">
        <v>0</v>
      </c>
      <c r="CF1336" s="340">
        <v>0</v>
      </c>
      <c r="CG1336" s="341">
        <v>0</v>
      </c>
      <c r="CH1336" s="298">
        <v>113.00000000000001</v>
      </c>
      <c r="CI1336" s="313">
        <v>0.18878281622911694</v>
      </c>
      <c r="CJ1336" s="298">
        <v>28.571428571428573</v>
      </c>
      <c r="CK1336" s="313">
        <v>4.7732696897374693E-2</v>
      </c>
      <c r="CL1336" s="298">
        <v>0.5714285714285714</v>
      </c>
      <c r="CM1336" s="313">
        <v>9.5465393794749384E-4</v>
      </c>
      <c r="CN1336" s="314">
        <v>22.224307875894937</v>
      </c>
      <c r="CO1336" s="314">
        <v>31.016999999999999</v>
      </c>
      <c r="CP1336" s="314">
        <v>34.9345</v>
      </c>
      <c r="CQ1336" s="9"/>
    </row>
    <row r="1337" spans="1:95" x14ac:dyDescent="0.35">
      <c r="A1337" s="172"/>
      <c r="C1337" s="15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10"/>
      <c r="Y1337" s="29"/>
      <c r="AE1337" s="19"/>
      <c r="AF1337" s="19"/>
      <c r="AG1337" s="9"/>
      <c r="BL1337" s="9"/>
      <c r="CQ1337" s="9"/>
    </row>
    <row r="1338" spans="1:95" x14ac:dyDescent="0.35">
      <c r="C1338" s="15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10"/>
      <c r="Y1338" s="29"/>
      <c r="AE1338" s="19"/>
      <c r="AF1338" s="19"/>
      <c r="AG1338" s="9"/>
      <c r="BL1338" s="9"/>
      <c r="CQ1338" s="9"/>
    </row>
  </sheetData>
  <mergeCells count="24">
    <mergeCell ref="CL1066:CM1066"/>
    <mergeCell ref="D145:O145"/>
    <mergeCell ref="R145:AC145"/>
    <mergeCell ref="AF145:AQ145"/>
    <mergeCell ref="X1066:Y1066"/>
    <mergeCell ref="Z1066:AA1066"/>
    <mergeCell ref="AB1066:AC1066"/>
    <mergeCell ref="D146:O146"/>
    <mergeCell ref="R146:AC146"/>
    <mergeCell ref="AF146:AQ146"/>
    <mergeCell ref="BC1066:BD1066"/>
    <mergeCell ref="BE1066:BF1066"/>
    <mergeCell ref="BG1066:BH1066"/>
    <mergeCell ref="CH1066:CI1066"/>
    <mergeCell ref="CJ1066:CK1066"/>
    <mergeCell ref="AH113:AP113"/>
    <mergeCell ref="AR113:AZ113"/>
    <mergeCell ref="BB113:BJ113"/>
    <mergeCell ref="C9:K9"/>
    <mergeCell ref="M9:U9"/>
    <mergeCell ref="W9:AE9"/>
    <mergeCell ref="C113:K113"/>
    <mergeCell ref="M113:U113"/>
    <mergeCell ref="W113:AE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9CDAA9FB1ED46BA1433EF6A94EA36" ma:contentTypeVersion="15" ma:contentTypeDescription="Create a new document." ma:contentTypeScope="" ma:versionID="fec409e60e580e06263351fe7868854b">
  <xsd:schema xmlns:xsd="http://www.w3.org/2001/XMLSchema" xmlns:xs="http://www.w3.org/2001/XMLSchema" xmlns:p="http://schemas.microsoft.com/office/2006/metadata/properties" xmlns:ns2="4effa600-e820-4489-8a05-9a57bdbb46cd" xmlns:ns3="74b01f65-3c65-4668-88f7-3ce7ba49f44d" targetNamespace="http://schemas.microsoft.com/office/2006/metadata/properties" ma:root="true" ma:fieldsID="f3fbbf88f9a84020ceaf7bab905b26a7" ns2:_="" ns3:_="">
    <xsd:import namespace="4effa600-e820-4489-8a05-9a57bdbb46cd"/>
    <xsd:import namespace="74b01f65-3c65-4668-88f7-3ce7ba49f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fa600-e820-4489-8a05-9a57bdbb4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9199cbe-8b3c-45e1-8c8e-a88179ead7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01f65-3c65-4668-88f7-3ce7ba49f44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2ca1871-082e-47a8-bba5-0b727e25d7ff}" ma:internalName="TaxCatchAll" ma:showField="CatchAllData" ma:web="74b01f65-3c65-4668-88f7-3ce7ba49f4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b01f65-3c65-4668-88f7-3ce7ba49f44d" xsi:nil="true"/>
    <lcf76f155ced4ddcb4097134ff3c332f xmlns="4effa600-e820-4489-8a05-9a57bdbb46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3D41EF-59D4-4735-914D-1C2656775E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1D54D-8C49-482C-8F48-60C24EDD8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fa600-e820-4489-8a05-9a57bdbb46cd"/>
    <ds:schemaRef ds:uri="74b01f65-3c65-4668-88f7-3ce7ba49f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8CFB5-DA49-41F2-9040-C1E5877694D2}">
  <ds:schemaRefs>
    <ds:schemaRef ds:uri="http://schemas.microsoft.com/office/2006/metadata/properties"/>
    <ds:schemaRef ds:uri="http://schemas.microsoft.com/office/infopath/2007/PartnerControls"/>
    <ds:schemaRef ds:uri="74b01f65-3c65-4668-88f7-3ce7ba49f44d"/>
    <ds:schemaRef ds:uri="4effa600-e820-4489-8a05-9a57bdbb46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Dashboard</vt:lpstr>
      <vt:lpstr>15m Total Volumes</vt:lpstr>
      <vt:lpstr>1hr Volumes</vt:lpstr>
      <vt:lpstr>Classed Volumes</vt:lpstr>
      <vt:lpstr>Classed Summary</vt:lpstr>
      <vt:lpstr>Speed Data</vt:lpstr>
      <vt:lpstr>Speed Summary</vt:lpstr>
      <vt:lpstr>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Fyfe;Craig McDowall</dc:creator>
  <cp:lastModifiedBy>jayne madeley</cp:lastModifiedBy>
  <cp:lastPrinted>2023-12-09T11:31:15Z</cp:lastPrinted>
  <dcterms:created xsi:type="dcterms:W3CDTF">2016-06-21T15:16:07Z</dcterms:created>
  <dcterms:modified xsi:type="dcterms:W3CDTF">2023-12-09T11:39:30Z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0x01010092AF0A56D5467D43884E189618CB1625</vt:lpwstr>
  </property>
</Properties>
</file>